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5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ZulimaClavijoL\Desktop\"/>
    </mc:Choice>
  </mc:AlternateContent>
  <xr:revisionPtr revIDLastSave="0" documentId="8_{C38F6998-B4A2-4B7E-9452-83791274C362}" xr6:coauthVersionLast="47" xr6:coauthVersionMax="47" xr10:uidLastSave="{00000000-0000-0000-0000-000000000000}"/>
  <bookViews>
    <workbookView xWindow="-120" yWindow="-120" windowWidth="19440" windowHeight="11160" tabRatio="475" xr2:uid="{00000000-000D-0000-FFFF-FFFF00000000}"/>
  </bookViews>
  <sheets>
    <sheet name="ABRIL- JUNIO" sheetId="30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89" i="30" l="1"/>
  <c r="I89" i="30"/>
  <c r="C89" i="30" l="1"/>
  <c r="E89" i="30"/>
  <c r="F89" i="30"/>
  <c r="B89" i="30"/>
  <c r="I141" i="30" l="1"/>
  <c r="H141" i="30"/>
  <c r="F141" i="30"/>
  <c r="E141" i="30"/>
  <c r="C141" i="30"/>
  <c r="B141" i="30"/>
  <c r="D140" i="30"/>
  <c r="G140" i="30" s="1"/>
  <c r="J140" i="30" s="1"/>
  <c r="D139" i="30"/>
  <c r="G139" i="30" s="1"/>
  <c r="J139" i="30" s="1"/>
  <c r="D138" i="30"/>
  <c r="G138" i="30" s="1"/>
  <c r="J138" i="30" s="1"/>
  <c r="G137" i="30"/>
  <c r="J137" i="30" s="1"/>
  <c r="D137" i="30"/>
  <c r="D136" i="30"/>
  <c r="D135" i="30"/>
  <c r="G135" i="30" s="1"/>
  <c r="J135" i="30" s="1"/>
  <c r="D134" i="30"/>
  <c r="G134" i="30" s="1"/>
  <c r="J134" i="30" s="1"/>
  <c r="D133" i="30"/>
  <c r="G133" i="30" s="1"/>
  <c r="J133" i="30" s="1"/>
  <c r="D132" i="30"/>
  <c r="D131" i="30"/>
  <c r="G131" i="30" s="1"/>
  <c r="J131" i="30" s="1"/>
  <c r="G130" i="30"/>
  <c r="J130" i="30" s="1"/>
  <c r="D130" i="30"/>
  <c r="D129" i="30"/>
  <c r="G129" i="30" s="1"/>
  <c r="J129" i="30" s="1"/>
  <c r="D128" i="30"/>
  <c r="D127" i="30"/>
  <c r="G127" i="30" s="1"/>
  <c r="D126" i="30"/>
  <c r="I123" i="30"/>
  <c r="F123" i="30"/>
  <c r="E123" i="30"/>
  <c r="C123" i="30"/>
  <c r="B123" i="30"/>
  <c r="D122" i="30"/>
  <c r="G122" i="30" s="1"/>
  <c r="J122" i="30" s="1"/>
  <c r="D121" i="30"/>
  <c r="G121" i="30" s="1"/>
  <c r="J121" i="30" s="1"/>
  <c r="D120" i="30"/>
  <c r="G120" i="30" s="1"/>
  <c r="J120" i="30" s="1"/>
  <c r="D119" i="30"/>
  <c r="G119" i="30" s="1"/>
  <c r="J119" i="30" s="1"/>
  <c r="G118" i="30"/>
  <c r="J118" i="30" s="1"/>
  <c r="D118" i="30"/>
  <c r="D117" i="30"/>
  <c r="D116" i="30"/>
  <c r="G116" i="30" s="1"/>
  <c r="J116" i="30" s="1"/>
  <c r="D115" i="30"/>
  <c r="G115" i="30" s="1"/>
  <c r="J115" i="30" s="1"/>
  <c r="D114" i="30"/>
  <c r="G114" i="30" s="1"/>
  <c r="J114" i="30" s="1"/>
  <c r="D113" i="30"/>
  <c r="F106" i="30"/>
  <c r="E106" i="30"/>
  <c r="C106" i="30"/>
  <c r="B106" i="30"/>
  <c r="D105" i="30"/>
  <c r="I104" i="30"/>
  <c r="I106" i="30" s="1"/>
  <c r="D104" i="30"/>
  <c r="G104" i="30" s="1"/>
  <c r="J104" i="30" s="1"/>
  <c r="D103" i="30"/>
  <c r="G103" i="30" s="1"/>
  <c r="D102" i="30"/>
  <c r="G102" i="30" s="1"/>
  <c r="J102" i="30" s="1"/>
  <c r="D101" i="30"/>
  <c r="G101" i="30" s="1"/>
  <c r="J101" i="30" s="1"/>
  <c r="D100" i="30"/>
  <c r="G100" i="30" s="1"/>
  <c r="J100" i="30" s="1"/>
  <c r="G99" i="30"/>
  <c r="J99" i="30" s="1"/>
  <c r="D99" i="30"/>
  <c r="D98" i="30"/>
  <c r="G98" i="30" s="1"/>
  <c r="J98" i="30" s="1"/>
  <c r="D97" i="30"/>
  <c r="G97" i="30" s="1"/>
  <c r="J97" i="30" s="1"/>
  <c r="D96" i="30"/>
  <c r="G96" i="30" s="1"/>
  <c r="J96" i="30" s="1"/>
  <c r="D95" i="30"/>
  <c r="G95" i="30" s="1"/>
  <c r="J95" i="30" s="1"/>
  <c r="D94" i="30"/>
  <c r="G94" i="30" s="1"/>
  <c r="J94" i="30" s="1"/>
  <c r="G93" i="30"/>
  <c r="J93" i="30" s="1"/>
  <c r="D93" i="30"/>
  <c r="H92" i="30"/>
  <c r="D92" i="30"/>
  <c r="G92" i="30" s="1"/>
  <c r="J92" i="30" s="1"/>
  <c r="H91" i="30"/>
  <c r="H106" i="30" s="1"/>
  <c r="D91" i="30"/>
  <c r="G91" i="30" s="1"/>
  <c r="I88" i="30"/>
  <c r="H88" i="30"/>
  <c r="F88" i="30"/>
  <c r="E88" i="30"/>
  <c r="C88" i="30"/>
  <c r="B88" i="30"/>
  <c r="D87" i="30"/>
  <c r="G87" i="30" s="1"/>
  <c r="D86" i="30"/>
  <c r="G86" i="30" s="1"/>
  <c r="J86" i="30" s="1"/>
  <c r="D85" i="30"/>
  <c r="G85" i="30" s="1"/>
  <c r="D84" i="30"/>
  <c r="G84" i="30" s="1"/>
  <c r="J84" i="30" s="1"/>
  <c r="D83" i="30"/>
  <c r="G83" i="30" s="1"/>
  <c r="D82" i="30"/>
  <c r="G82" i="30" s="1"/>
  <c r="J82" i="30" s="1"/>
  <c r="D81" i="30"/>
  <c r="G81" i="30" s="1"/>
  <c r="G80" i="30"/>
  <c r="J80" i="30" s="1"/>
  <c r="D80" i="30"/>
  <c r="D79" i="30"/>
  <c r="D78" i="30"/>
  <c r="I71" i="30"/>
  <c r="H71" i="30"/>
  <c r="F71" i="30"/>
  <c r="E71" i="30"/>
  <c r="C71" i="30"/>
  <c r="B71" i="30"/>
  <c r="D70" i="30"/>
  <c r="G70" i="30" s="1"/>
  <c r="J70" i="30" s="1"/>
  <c r="D69" i="30"/>
  <c r="G69" i="30" s="1"/>
  <c r="G68" i="30"/>
  <c r="J68" i="30" s="1"/>
  <c r="D68" i="30"/>
  <c r="D67" i="30"/>
  <c r="G67" i="30" s="1"/>
  <c r="G66" i="30"/>
  <c r="J66" i="30" s="1"/>
  <c r="D66" i="30"/>
  <c r="D65" i="30"/>
  <c r="G65" i="30" s="1"/>
  <c r="D64" i="30"/>
  <c r="G64" i="30" s="1"/>
  <c r="D63" i="30"/>
  <c r="G63" i="30" s="1"/>
  <c r="D62" i="30"/>
  <c r="G62" i="30" s="1"/>
  <c r="D61" i="30"/>
  <c r="D26" i="30" s="1"/>
  <c r="D60" i="30"/>
  <c r="G60" i="30" s="1"/>
  <c r="J60" i="30" s="1"/>
  <c r="D59" i="30"/>
  <c r="G59" i="30" s="1"/>
  <c r="D58" i="30"/>
  <c r="G58" i="30" s="1"/>
  <c r="D57" i="30"/>
  <c r="D56" i="30"/>
  <c r="D21" i="30" s="1"/>
  <c r="F53" i="30"/>
  <c r="E53" i="30"/>
  <c r="C53" i="30"/>
  <c r="B53" i="30"/>
  <c r="D52" i="30"/>
  <c r="G52" i="30" s="1"/>
  <c r="J52" i="30" s="1"/>
  <c r="D51" i="30"/>
  <c r="G50" i="30"/>
  <c r="D50" i="30"/>
  <c r="D49" i="30"/>
  <c r="G49" i="30" s="1"/>
  <c r="D48" i="30"/>
  <c r="D13" i="30" s="1"/>
  <c r="D47" i="30"/>
  <c r="G47" i="30" s="1"/>
  <c r="D46" i="30"/>
  <c r="G46" i="30" s="1"/>
  <c r="J46" i="30" s="1"/>
  <c r="D45" i="30"/>
  <c r="G45" i="30" s="1"/>
  <c r="G44" i="30"/>
  <c r="J44" i="30" s="1"/>
  <c r="D44" i="30"/>
  <c r="D43" i="30"/>
  <c r="G43" i="30" s="1"/>
  <c r="I35" i="30"/>
  <c r="H35" i="30"/>
  <c r="F35" i="30"/>
  <c r="E35" i="30"/>
  <c r="C35" i="30"/>
  <c r="B35" i="30"/>
  <c r="H34" i="30"/>
  <c r="F34" i="30"/>
  <c r="E34" i="30"/>
  <c r="C34" i="30"/>
  <c r="B34" i="30"/>
  <c r="I33" i="30"/>
  <c r="H33" i="30"/>
  <c r="F33" i="30"/>
  <c r="E33" i="30"/>
  <c r="C33" i="30"/>
  <c r="B33" i="30"/>
  <c r="I32" i="30"/>
  <c r="H32" i="30"/>
  <c r="F32" i="30"/>
  <c r="E32" i="30"/>
  <c r="D32" i="30"/>
  <c r="C32" i="30"/>
  <c r="B32" i="30"/>
  <c r="I31" i="30"/>
  <c r="H31" i="30"/>
  <c r="F31" i="30"/>
  <c r="E31" i="30"/>
  <c r="C31" i="30"/>
  <c r="B31" i="30"/>
  <c r="I30" i="30"/>
  <c r="H30" i="30"/>
  <c r="F30" i="30"/>
  <c r="E30" i="30"/>
  <c r="C30" i="30"/>
  <c r="B30" i="30"/>
  <c r="I29" i="30"/>
  <c r="H29" i="30"/>
  <c r="F29" i="30"/>
  <c r="E29" i="30"/>
  <c r="D29" i="30"/>
  <c r="C29" i="30"/>
  <c r="B29" i="30"/>
  <c r="I28" i="30"/>
  <c r="H28" i="30"/>
  <c r="F28" i="30"/>
  <c r="E28" i="30"/>
  <c r="B28" i="30"/>
  <c r="I27" i="30"/>
  <c r="H27" i="30"/>
  <c r="F27" i="30"/>
  <c r="E27" i="30"/>
  <c r="C27" i="30"/>
  <c r="B27" i="30"/>
  <c r="I26" i="30"/>
  <c r="H26" i="30"/>
  <c r="F26" i="30"/>
  <c r="E26" i="30"/>
  <c r="C26" i="30"/>
  <c r="B26" i="30"/>
  <c r="I25" i="30"/>
  <c r="H25" i="30"/>
  <c r="F25" i="30"/>
  <c r="E25" i="30"/>
  <c r="D25" i="30"/>
  <c r="C25" i="30"/>
  <c r="B25" i="30"/>
  <c r="I24" i="30"/>
  <c r="H24" i="30"/>
  <c r="F24" i="30"/>
  <c r="E24" i="30"/>
  <c r="C24" i="30"/>
  <c r="B24" i="30"/>
  <c r="I23" i="30"/>
  <c r="H23" i="30"/>
  <c r="F23" i="30"/>
  <c r="E23" i="30"/>
  <c r="C23" i="30"/>
  <c r="B23" i="30"/>
  <c r="I22" i="30"/>
  <c r="H22" i="30"/>
  <c r="F22" i="30"/>
  <c r="E22" i="30"/>
  <c r="C22" i="30"/>
  <c r="B22" i="30"/>
  <c r="I21" i="30"/>
  <c r="H21" i="30"/>
  <c r="F21" i="30"/>
  <c r="E21" i="30"/>
  <c r="C21" i="30"/>
  <c r="B21" i="30"/>
  <c r="I17" i="30"/>
  <c r="H17" i="30"/>
  <c r="F17" i="30"/>
  <c r="E17" i="30"/>
  <c r="D17" i="30"/>
  <c r="C17" i="30"/>
  <c r="B17" i="30"/>
  <c r="F16" i="30"/>
  <c r="E16" i="30"/>
  <c r="C16" i="30"/>
  <c r="B16" i="30"/>
  <c r="F15" i="30"/>
  <c r="E15" i="30"/>
  <c r="C15" i="30"/>
  <c r="B15" i="30"/>
  <c r="I14" i="30"/>
  <c r="H14" i="30"/>
  <c r="F14" i="30"/>
  <c r="E14" i="30"/>
  <c r="C14" i="30"/>
  <c r="B14" i="30"/>
  <c r="I13" i="30"/>
  <c r="H13" i="30"/>
  <c r="F13" i="30"/>
  <c r="E13" i="30"/>
  <c r="C13" i="30"/>
  <c r="B13" i="30"/>
  <c r="I12" i="30"/>
  <c r="H12" i="30"/>
  <c r="F12" i="30"/>
  <c r="E12" i="30"/>
  <c r="C12" i="30"/>
  <c r="B12" i="30"/>
  <c r="I11" i="30"/>
  <c r="H11" i="30"/>
  <c r="F11" i="30"/>
  <c r="E11" i="30"/>
  <c r="C11" i="30"/>
  <c r="B11" i="30"/>
  <c r="I10" i="30"/>
  <c r="H10" i="30"/>
  <c r="F10" i="30"/>
  <c r="E10" i="30"/>
  <c r="C10" i="30"/>
  <c r="B10" i="30"/>
  <c r="I9" i="30"/>
  <c r="H9" i="30"/>
  <c r="F9" i="30"/>
  <c r="E9" i="30"/>
  <c r="C9" i="30"/>
  <c r="B9" i="30"/>
  <c r="I8" i="30"/>
  <c r="H8" i="30"/>
  <c r="F8" i="30"/>
  <c r="F18" i="30" s="1"/>
  <c r="E8" i="30"/>
  <c r="C8" i="30"/>
  <c r="B8" i="30"/>
  <c r="D24" i="30" l="1"/>
  <c r="D141" i="30"/>
  <c r="D33" i="30"/>
  <c r="J91" i="30"/>
  <c r="D23" i="30"/>
  <c r="J103" i="30"/>
  <c r="G33" i="30"/>
  <c r="J64" i="30"/>
  <c r="G29" i="30"/>
  <c r="B18" i="30"/>
  <c r="D14" i="30"/>
  <c r="B36" i="30"/>
  <c r="E36" i="30"/>
  <c r="G25" i="30"/>
  <c r="D28" i="30"/>
  <c r="G48" i="30"/>
  <c r="J48" i="30" s="1"/>
  <c r="D16" i="30"/>
  <c r="G56" i="30"/>
  <c r="D88" i="30"/>
  <c r="D35" i="30"/>
  <c r="D12" i="30"/>
  <c r="G126" i="30"/>
  <c r="J126" i="30" s="1"/>
  <c r="C36" i="30"/>
  <c r="I34" i="30"/>
  <c r="I36" i="30" s="1"/>
  <c r="D71" i="30"/>
  <c r="G79" i="30"/>
  <c r="G9" i="30" s="1"/>
  <c r="D89" i="30"/>
  <c r="D31" i="30"/>
  <c r="E18" i="30"/>
  <c r="D10" i="30"/>
  <c r="J25" i="30"/>
  <c r="J33" i="30"/>
  <c r="D9" i="30"/>
  <c r="D27" i="30"/>
  <c r="D8" i="30"/>
  <c r="G78" i="30"/>
  <c r="G88" i="30" s="1"/>
  <c r="C18" i="30"/>
  <c r="D106" i="30"/>
  <c r="H36" i="30"/>
  <c r="F36" i="30"/>
  <c r="J47" i="30"/>
  <c r="J79" i="30"/>
  <c r="G10" i="30"/>
  <c r="J45" i="30"/>
  <c r="J10" i="30" s="1"/>
  <c r="G34" i="30"/>
  <c r="J69" i="30"/>
  <c r="J34" i="30" s="1"/>
  <c r="G15" i="30"/>
  <c r="J85" i="30"/>
  <c r="G17" i="30"/>
  <c r="J87" i="30"/>
  <c r="J43" i="30"/>
  <c r="G53" i="30"/>
  <c r="G24" i="30"/>
  <c r="J59" i="30"/>
  <c r="J24" i="30" s="1"/>
  <c r="J29" i="30"/>
  <c r="G32" i="30"/>
  <c r="J67" i="30"/>
  <c r="J32" i="30" s="1"/>
  <c r="J83" i="30"/>
  <c r="G13" i="30"/>
  <c r="J17" i="30"/>
  <c r="J63" i="30"/>
  <c r="J28" i="30" s="1"/>
  <c r="G28" i="30"/>
  <c r="G14" i="30"/>
  <c r="J49" i="30"/>
  <c r="J14" i="30" s="1"/>
  <c r="J65" i="30"/>
  <c r="J30" i="30" s="1"/>
  <c r="G30" i="30"/>
  <c r="J81" i="30"/>
  <c r="J11" i="30" s="1"/>
  <c r="G11" i="30"/>
  <c r="J127" i="30"/>
  <c r="D123" i="30"/>
  <c r="D11" i="30"/>
  <c r="D15" i="30"/>
  <c r="D30" i="30"/>
  <c r="D34" i="30"/>
  <c r="H50" i="30"/>
  <c r="G51" i="30"/>
  <c r="G57" i="30"/>
  <c r="J58" i="30"/>
  <c r="G61" i="30"/>
  <c r="J62" i="30"/>
  <c r="G105" i="30"/>
  <c r="J105" i="30" s="1"/>
  <c r="J35" i="30" s="1"/>
  <c r="G113" i="30"/>
  <c r="G117" i="30"/>
  <c r="J117" i="30" s="1"/>
  <c r="G128" i="30"/>
  <c r="J128" i="30" s="1"/>
  <c r="G132" i="30"/>
  <c r="J132" i="30" s="1"/>
  <c r="G136" i="30"/>
  <c r="J136" i="30" s="1"/>
  <c r="J31" i="30" s="1"/>
  <c r="G106" i="30"/>
  <c r="D22" i="30"/>
  <c r="D53" i="30"/>
  <c r="J56" i="30"/>
  <c r="J13" i="30" l="1"/>
  <c r="D18" i="30"/>
  <c r="G31" i="30"/>
  <c r="J9" i="30"/>
  <c r="J89" i="30"/>
  <c r="D36" i="30"/>
  <c r="J27" i="30"/>
  <c r="J141" i="30"/>
  <c r="G89" i="30"/>
  <c r="G21" i="30"/>
  <c r="J78" i="30"/>
  <c r="J88" i="30" s="1"/>
  <c r="H51" i="30"/>
  <c r="G16" i="30"/>
  <c r="J21" i="30"/>
  <c r="G123" i="30"/>
  <c r="J113" i="30"/>
  <c r="J123" i="30" s="1"/>
  <c r="J61" i="30"/>
  <c r="J26" i="30" s="1"/>
  <c r="G26" i="30"/>
  <c r="H53" i="30"/>
  <c r="I53" i="30" s="1"/>
  <c r="I50" i="30"/>
  <c r="H15" i="30"/>
  <c r="G141" i="30"/>
  <c r="G27" i="30"/>
  <c r="G8" i="30"/>
  <c r="J106" i="30"/>
  <c r="G12" i="30"/>
  <c r="J57" i="30"/>
  <c r="J22" i="30" s="1"/>
  <c r="G22" i="30"/>
  <c r="G71" i="30"/>
  <c r="G23" i="30"/>
  <c r="J23" i="30"/>
  <c r="G35" i="30"/>
  <c r="J12" i="30"/>
  <c r="J71" i="30" l="1"/>
  <c r="J36" i="30"/>
  <c r="I51" i="30"/>
  <c r="H16" i="30"/>
  <c r="H18" i="30" s="1"/>
  <c r="G36" i="30"/>
  <c r="G18" i="30"/>
  <c r="I15" i="30"/>
  <c r="J50" i="30"/>
  <c r="J8" i="30"/>
  <c r="I16" i="30" l="1"/>
  <c r="I18" i="30" s="1"/>
  <c r="J51" i="30"/>
  <c r="J16" i="30" s="1"/>
  <c r="J15" i="30"/>
  <c r="J18" i="30" s="1"/>
  <c r="J53" i="30"/>
</calcChain>
</file>

<file path=xl/sharedStrings.xml><?xml version="1.0" encoding="utf-8"?>
<sst xmlns="http://schemas.openxmlformats.org/spreadsheetml/2006/main" count="191" uniqueCount="46">
  <si>
    <t>seguros generales</t>
  </si>
  <si>
    <t>gastos financieros</t>
  </si>
  <si>
    <t>servicios profesionales</t>
  </si>
  <si>
    <t>compra de equipo</t>
  </si>
  <si>
    <t>materiales y suminsitros</t>
  </si>
  <si>
    <t>certificados y constancias</t>
  </si>
  <si>
    <t>tienda escolar</t>
  </si>
  <si>
    <t>gratuidad</t>
  </si>
  <si>
    <t>otros</t>
  </si>
  <si>
    <t>servicios tecnicos</t>
  </si>
  <si>
    <t>Impresos y publicaciones</t>
  </si>
  <si>
    <t xml:space="preserve">INGRESOS PROPIOS </t>
  </si>
  <si>
    <t xml:space="preserve">GRATUIDAD </t>
  </si>
  <si>
    <t xml:space="preserve">PRESUPUESTO TOTAL </t>
  </si>
  <si>
    <t xml:space="preserve">AJUSTE </t>
  </si>
  <si>
    <t xml:space="preserve">PTO. FINAL </t>
  </si>
  <si>
    <t xml:space="preserve">PTO. INICIAL </t>
  </si>
  <si>
    <t xml:space="preserve">EJECUTADO </t>
  </si>
  <si>
    <t xml:space="preserve">POR EJECUTAR </t>
  </si>
  <si>
    <t xml:space="preserve">INGRESOS </t>
  </si>
  <si>
    <t xml:space="preserve">TOTAL </t>
  </si>
  <si>
    <t xml:space="preserve">GASTOS </t>
  </si>
  <si>
    <t xml:space="preserve">CREDITOS / ADICIONES </t>
  </si>
  <si>
    <t xml:space="preserve">CONTRACREDITOS / REDUCCIONES </t>
  </si>
  <si>
    <t xml:space="preserve">EJECUCIÓN DE INGRESOS Y GASTOS </t>
  </si>
  <si>
    <t xml:space="preserve">otros ingresos </t>
  </si>
  <si>
    <t>acciones de mejoramiento institucional</t>
  </si>
  <si>
    <t>COMPROMISOS (DISPONIBILIDADES)</t>
  </si>
  <si>
    <t xml:space="preserve">PRESUPUESTO DEFINITIVO </t>
  </si>
  <si>
    <t xml:space="preserve">RECURSOS DEL BALANCE </t>
  </si>
  <si>
    <t>mantenimiento de infraestructura educativa</t>
  </si>
  <si>
    <t>mantenimiento mobiliarios y equipo</t>
  </si>
  <si>
    <t xml:space="preserve">internet </t>
  </si>
  <si>
    <t>telefono fijo</t>
  </si>
  <si>
    <t xml:space="preserve">rendimientos financieros gratuidad </t>
  </si>
  <si>
    <t>Gratuidad COVID 19</t>
  </si>
  <si>
    <t>recursos de balance gratuidad</t>
  </si>
  <si>
    <t>recursos de balance propios</t>
  </si>
  <si>
    <t>recursos de balance covid 19</t>
  </si>
  <si>
    <t>rendimientos financieros propios</t>
  </si>
  <si>
    <t>Dotación institucional de material y medios pedagógicos para el aprendizaje Emergencia covid(RG)</t>
  </si>
  <si>
    <t>Dotación institucional de material y medios pedagógicos para el aprendizaje Emergencia covid(RBG)COVID 19</t>
  </si>
  <si>
    <t>internet (RBG)</t>
  </si>
  <si>
    <t>INSTITUCIÓN EDUCATIVA COLEGIO GONZALO RIVERA LAGUADO</t>
  </si>
  <si>
    <t>mantenimiento de infraestructura educativa(RBP)</t>
  </si>
  <si>
    <t>ENERO- JUNIO  2.023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</si>
</sst>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* #,##0.00_);_(* \(#,##0.00\);_(* &quot;-&quot;??_);_(@_)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 Black"/>
      <family val="2"/>
    </font>
    <font>
      <b/>
      <i/>
      <sz val="11"/>
      <color theme="1"/>
      <name val="Arial"/>
      <family val="2"/>
    </font>
    <font>
      <sz val="10"/>
      <color theme="1"/>
      <name val="Arial Black"/>
      <family val="2"/>
    </font>
    <font>
      <b/>
      <sz val="14"/>
      <color theme="1"/>
      <name val="Arial Rounded MT Bold"/>
      <family val="2"/>
    </font>
    <font>
      <b/>
      <sz val="13"/>
      <color theme="1"/>
      <name val="Arial Rounded MT Bold"/>
      <family val="2"/>
    </font>
    <font>
      <b/>
      <sz val="12"/>
      <color theme="1"/>
      <name val="Arial Rounded MT Bold"/>
      <family val="2"/>
    </font>
    <font>
      <sz val="1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4" tint="0.39997558519241921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58">
    <xf numFmtId="0" fontId="0" fillId="0" borderId="0" xfId="0"/>
    <xf numFmtId="164" fontId="0" fillId="0" borderId="0" xfId="1" applyFont="1"/>
    <xf numFmtId="164" fontId="0" fillId="0" borderId="0" xfId="0" applyNumberFormat="1"/>
    <xf numFmtId="0" fontId="0" fillId="0" borderId="4" xfId="0" applyBorder="1"/>
    <xf numFmtId="164" fontId="3" fillId="0" borderId="0" xfId="1" applyFont="1" applyAlignment="1">
      <alignment horizontal="center" vertical="center" wrapText="1"/>
    </xf>
    <xf numFmtId="164" fontId="0" fillId="0" borderId="0" xfId="1" applyFont="1" applyBorder="1"/>
    <xf numFmtId="164" fontId="0" fillId="0" borderId="5" xfId="1" applyFont="1" applyBorder="1"/>
    <xf numFmtId="164" fontId="3" fillId="0" borderId="0" xfId="1" applyFont="1" applyBorder="1" applyAlignment="1">
      <alignment horizontal="center" vertical="center" wrapText="1"/>
    </xf>
    <xf numFmtId="164" fontId="3" fillId="0" borderId="5" xfId="1" applyFont="1" applyBorder="1" applyAlignment="1">
      <alignment horizontal="center" vertical="center" wrapText="1"/>
    </xf>
    <xf numFmtId="164" fontId="0" fillId="0" borderId="5" xfId="1" applyFont="1" applyFill="1" applyBorder="1"/>
    <xf numFmtId="0" fontId="4" fillId="5" borderId="4" xfId="0" applyFont="1" applyFill="1" applyBorder="1" applyAlignment="1">
      <alignment horizontal="center"/>
    </xf>
    <xf numFmtId="164" fontId="4" fillId="5" borderId="0" xfId="1" applyFont="1" applyFill="1" applyBorder="1" applyAlignment="1">
      <alignment horizontal="center"/>
    </xf>
    <xf numFmtId="164" fontId="4" fillId="5" borderId="5" xfId="1" applyFont="1" applyFill="1" applyBorder="1" applyAlignment="1">
      <alignment horizontal="center"/>
    </xf>
    <xf numFmtId="0" fontId="4" fillId="5" borderId="6" xfId="0" applyFont="1" applyFill="1" applyBorder="1" applyAlignment="1">
      <alignment horizontal="center"/>
    </xf>
    <xf numFmtId="164" fontId="4" fillId="5" borderId="7" xfId="1" applyFont="1" applyFill="1" applyBorder="1" applyAlignment="1">
      <alignment horizontal="center"/>
    </xf>
    <xf numFmtId="164" fontId="4" fillId="5" borderId="8" xfId="1" applyFont="1" applyFill="1" applyBorder="1" applyAlignment="1">
      <alignment horizontal="center"/>
    </xf>
    <xf numFmtId="164" fontId="0" fillId="0" borderId="0" xfId="1" applyFont="1" applyFill="1" applyBorder="1"/>
    <xf numFmtId="0" fontId="2" fillId="0" borderId="4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4" fillId="7" borderId="4" xfId="0" applyFont="1" applyFill="1" applyBorder="1" applyAlignment="1">
      <alignment horizontal="center"/>
    </xf>
    <xf numFmtId="164" fontId="4" fillId="7" borderId="0" xfId="1" applyFont="1" applyFill="1" applyBorder="1" applyAlignment="1">
      <alignment horizontal="center"/>
    </xf>
    <xf numFmtId="164" fontId="4" fillId="7" borderId="5" xfId="1" applyFont="1" applyFill="1" applyBorder="1" applyAlignment="1">
      <alignment horizontal="center"/>
    </xf>
    <xf numFmtId="0" fontId="4" fillId="7" borderId="6" xfId="0" applyFont="1" applyFill="1" applyBorder="1" applyAlignment="1">
      <alignment horizontal="center" vertical="center"/>
    </xf>
    <xf numFmtId="164" fontId="4" fillId="7" borderId="7" xfId="1" applyFont="1" applyFill="1" applyBorder="1" applyAlignment="1">
      <alignment horizontal="right" vertical="center"/>
    </xf>
    <xf numFmtId="164" fontId="4" fillId="7" borderId="8" xfId="1" applyFont="1" applyFill="1" applyBorder="1" applyAlignment="1">
      <alignment horizontal="right" vertical="center"/>
    </xf>
    <xf numFmtId="0" fontId="4" fillId="6" borderId="4" xfId="0" applyFont="1" applyFill="1" applyBorder="1" applyAlignment="1">
      <alignment horizontal="center"/>
    </xf>
    <xf numFmtId="164" fontId="4" fillId="6" borderId="0" xfId="1" applyFont="1" applyFill="1" applyBorder="1" applyAlignment="1">
      <alignment horizontal="center"/>
    </xf>
    <xf numFmtId="0" fontId="4" fillId="6" borderId="6" xfId="0" applyFont="1" applyFill="1" applyBorder="1" applyAlignment="1">
      <alignment horizontal="center"/>
    </xf>
    <xf numFmtId="164" fontId="8" fillId="0" borderId="0" xfId="1" applyFont="1" applyFill="1" applyBorder="1"/>
    <xf numFmtId="164" fontId="0" fillId="0" borderId="0" xfId="1" applyFont="1" applyFill="1"/>
    <xf numFmtId="164" fontId="4" fillId="8" borderId="7" xfId="1" applyFont="1" applyFill="1" applyBorder="1" applyAlignment="1">
      <alignment horizontal="center"/>
    </xf>
    <xf numFmtId="0" fontId="4" fillId="0" borderId="0" xfId="0" applyFont="1" applyAlignment="1">
      <alignment horizontal="center"/>
    </xf>
    <xf numFmtId="164" fontId="4" fillId="0" borderId="0" xfId="1" applyFont="1" applyFill="1" applyBorder="1" applyAlignment="1">
      <alignment horizontal="center"/>
    </xf>
    <xf numFmtId="0" fontId="4" fillId="10" borderId="4" xfId="0" applyFont="1" applyFill="1" applyBorder="1" applyAlignment="1">
      <alignment horizontal="center"/>
    </xf>
    <xf numFmtId="164" fontId="4" fillId="10" borderId="0" xfId="1" applyFont="1" applyFill="1" applyBorder="1" applyAlignment="1">
      <alignment horizontal="center"/>
    </xf>
    <xf numFmtId="164" fontId="4" fillId="10" borderId="5" xfId="1" applyFont="1" applyFill="1" applyBorder="1" applyAlignment="1">
      <alignment horizontal="center"/>
    </xf>
    <xf numFmtId="0" fontId="4" fillId="10" borderId="6" xfId="0" applyFont="1" applyFill="1" applyBorder="1" applyAlignment="1">
      <alignment horizontal="center"/>
    </xf>
    <xf numFmtId="164" fontId="4" fillId="10" borderId="7" xfId="1" applyFont="1" applyFill="1" applyBorder="1" applyAlignment="1">
      <alignment horizontal="center"/>
    </xf>
    <xf numFmtId="164" fontId="4" fillId="10" borderId="8" xfId="1" applyFont="1" applyFill="1" applyBorder="1" applyAlignment="1">
      <alignment horizontal="center"/>
    </xf>
    <xf numFmtId="164" fontId="4" fillId="6" borderId="5" xfId="1" applyFont="1" applyFill="1" applyBorder="1" applyAlignment="1">
      <alignment horizontal="center"/>
    </xf>
    <xf numFmtId="164" fontId="4" fillId="8" borderId="8" xfId="1" applyFont="1" applyFill="1" applyBorder="1" applyAlignment="1">
      <alignment horizontal="center"/>
    </xf>
    <xf numFmtId="0" fontId="0" fillId="0" borderId="4" xfId="0" applyBorder="1" applyAlignment="1">
      <alignment wrapText="1"/>
    </xf>
    <xf numFmtId="0" fontId="3" fillId="0" borderId="4" xfId="0" applyFont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3" borderId="2" xfId="0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/>
    </xf>
    <xf numFmtId="0" fontId="2" fillId="9" borderId="1" xfId="0" applyFont="1" applyFill="1" applyBorder="1" applyAlignment="1">
      <alignment horizontal="center"/>
    </xf>
    <xf numFmtId="0" fontId="2" fillId="9" borderId="2" xfId="0" applyFont="1" applyFill="1" applyBorder="1" applyAlignment="1">
      <alignment horizontal="center"/>
    </xf>
    <xf numFmtId="0" fontId="2" fillId="9" borderId="3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44"/>
  <sheetViews>
    <sheetView tabSelected="1" workbookViewId="0">
      <selection activeCell="A46" sqref="A46"/>
    </sheetView>
  </sheetViews>
  <sheetFormatPr baseColWidth="10" defaultRowHeight="15" x14ac:dyDescent="0.25"/>
  <cols>
    <col min="1" max="1" width="45.42578125" customWidth="1"/>
    <col min="2" max="3" width="20.5703125" customWidth="1"/>
    <col min="4" max="4" width="18.7109375" customWidth="1"/>
    <col min="5" max="5" width="17.5703125" customWidth="1"/>
    <col min="6" max="6" width="22" customWidth="1"/>
    <col min="7" max="7" width="19.7109375" customWidth="1"/>
    <col min="8" max="8" width="23.140625" customWidth="1"/>
    <col min="9" max="9" width="19.5703125" customWidth="1"/>
    <col min="10" max="10" width="19" customWidth="1"/>
  </cols>
  <sheetData>
    <row r="1" spans="1:10" ht="18" x14ac:dyDescent="0.25">
      <c r="A1" s="46" t="s">
        <v>43</v>
      </c>
      <c r="B1" s="46"/>
      <c r="C1" s="46"/>
      <c r="D1" s="46"/>
      <c r="E1" s="46"/>
      <c r="F1" s="46"/>
      <c r="G1" s="46"/>
      <c r="H1" s="46"/>
      <c r="I1" s="46"/>
      <c r="J1" s="46"/>
    </row>
    <row r="2" spans="1:10" ht="16.5" x14ac:dyDescent="0.25">
      <c r="A2" s="47" t="s">
        <v>24</v>
      </c>
      <c r="B2" s="47"/>
      <c r="C2" s="47"/>
      <c r="D2" s="47"/>
      <c r="E2" s="47"/>
      <c r="F2" s="47"/>
      <c r="G2" s="47"/>
      <c r="H2" s="47"/>
      <c r="I2" s="47"/>
      <c r="J2" s="47"/>
    </row>
    <row r="3" spans="1:10" ht="15.75" x14ac:dyDescent="0.25">
      <c r="A3" s="48" t="s">
        <v>45</v>
      </c>
      <c r="B3" s="48"/>
      <c r="C3" s="48"/>
      <c r="D3" s="48"/>
      <c r="E3" s="48"/>
      <c r="F3" s="48"/>
      <c r="G3" s="48"/>
      <c r="H3" s="48"/>
      <c r="I3" s="48"/>
      <c r="J3" s="48"/>
    </row>
    <row r="4" spans="1:10" x14ac:dyDescent="0.25">
      <c r="B4" s="1"/>
      <c r="C4" s="1"/>
      <c r="D4" s="1"/>
      <c r="E4" s="1"/>
      <c r="F4" s="1"/>
      <c r="G4" s="1"/>
      <c r="H4" s="1"/>
      <c r="I4" s="29"/>
      <c r="J4" s="1"/>
    </row>
    <row r="5" spans="1:10" ht="15.75" thickBot="1" x14ac:dyDescent="0.3">
      <c r="B5" s="1"/>
      <c r="C5" s="1"/>
      <c r="D5" s="1"/>
      <c r="E5" s="1"/>
      <c r="F5" s="1"/>
      <c r="G5" s="1"/>
      <c r="H5" s="1"/>
      <c r="I5" s="1"/>
      <c r="J5" s="1"/>
    </row>
    <row r="6" spans="1:10" ht="18.75" x14ac:dyDescent="0.4">
      <c r="A6" s="49" t="s">
        <v>13</v>
      </c>
      <c r="B6" s="50"/>
      <c r="C6" s="50"/>
      <c r="D6" s="50"/>
      <c r="E6" s="50"/>
      <c r="F6" s="50"/>
      <c r="G6" s="50"/>
      <c r="H6" s="50"/>
      <c r="I6" s="50"/>
      <c r="J6" s="51"/>
    </row>
    <row r="7" spans="1:10" ht="42.75" x14ac:dyDescent="0.25">
      <c r="A7" s="42" t="s">
        <v>19</v>
      </c>
      <c r="B7" s="7" t="s">
        <v>16</v>
      </c>
      <c r="C7" s="7" t="s">
        <v>14</v>
      </c>
      <c r="D7" s="7" t="s">
        <v>15</v>
      </c>
      <c r="E7" s="7" t="s">
        <v>22</v>
      </c>
      <c r="F7" s="7" t="s">
        <v>23</v>
      </c>
      <c r="G7" s="7" t="s">
        <v>28</v>
      </c>
      <c r="H7" s="7"/>
      <c r="I7" s="7" t="s">
        <v>17</v>
      </c>
      <c r="J7" s="8" t="s">
        <v>18</v>
      </c>
    </row>
    <row r="8" spans="1:10" x14ac:dyDescent="0.25">
      <c r="A8" s="3" t="s">
        <v>25</v>
      </c>
      <c r="B8" s="5">
        <f>+B43+B78+B113</f>
        <v>0</v>
      </c>
      <c r="C8" s="5">
        <f t="shared" ref="C8:J8" si="0">+C43+C78+C113</f>
        <v>1056000</v>
      </c>
      <c r="D8" s="5">
        <f t="shared" si="0"/>
        <v>1056000</v>
      </c>
      <c r="E8" s="5">
        <f t="shared" si="0"/>
        <v>0</v>
      </c>
      <c r="F8" s="5">
        <f t="shared" si="0"/>
        <v>0</v>
      </c>
      <c r="G8" s="5">
        <f t="shared" si="0"/>
        <v>1056000</v>
      </c>
      <c r="H8" s="5">
        <f t="shared" si="0"/>
        <v>0</v>
      </c>
      <c r="I8" s="5">
        <f t="shared" si="0"/>
        <v>1056000</v>
      </c>
      <c r="J8" s="5">
        <f t="shared" si="0"/>
        <v>0</v>
      </c>
    </row>
    <row r="9" spans="1:10" x14ac:dyDescent="0.25">
      <c r="A9" s="3" t="s">
        <v>5</v>
      </c>
      <c r="B9" s="5">
        <f t="shared" ref="B9:J17" si="1">+B44+B79+B114</f>
        <v>1100000</v>
      </c>
      <c r="C9" s="5">
        <f t="shared" si="1"/>
        <v>2611650</v>
      </c>
      <c r="D9" s="5">
        <f t="shared" si="1"/>
        <v>3711650</v>
      </c>
      <c r="E9" s="5">
        <f t="shared" si="1"/>
        <v>0</v>
      </c>
      <c r="F9" s="5">
        <f t="shared" si="1"/>
        <v>0</v>
      </c>
      <c r="G9" s="5">
        <f t="shared" si="1"/>
        <v>3711650</v>
      </c>
      <c r="H9" s="5">
        <f t="shared" si="1"/>
        <v>0</v>
      </c>
      <c r="I9" s="5">
        <f t="shared" si="1"/>
        <v>3636650</v>
      </c>
      <c r="J9" s="5">
        <f t="shared" si="1"/>
        <v>75000</v>
      </c>
    </row>
    <row r="10" spans="1:10" x14ac:dyDescent="0.25">
      <c r="A10" s="3" t="s">
        <v>6</v>
      </c>
      <c r="B10" s="5">
        <f t="shared" si="1"/>
        <v>3000000</v>
      </c>
      <c r="C10" s="5">
        <f t="shared" si="1"/>
        <v>16975000</v>
      </c>
      <c r="D10" s="5">
        <f t="shared" si="1"/>
        <v>19975000</v>
      </c>
      <c r="E10" s="5">
        <f t="shared" si="1"/>
        <v>0</v>
      </c>
      <c r="F10" s="5">
        <f t="shared" si="1"/>
        <v>0</v>
      </c>
      <c r="G10" s="5">
        <f t="shared" si="1"/>
        <v>19975000</v>
      </c>
      <c r="H10" s="5">
        <f t="shared" si="1"/>
        <v>0</v>
      </c>
      <c r="I10" s="5">
        <f t="shared" si="1"/>
        <v>7900000</v>
      </c>
      <c r="J10" s="5">
        <f t="shared" si="1"/>
        <v>12075000</v>
      </c>
    </row>
    <row r="11" spans="1:10" x14ac:dyDescent="0.25">
      <c r="A11" s="3" t="s">
        <v>7</v>
      </c>
      <c r="B11" s="5">
        <f t="shared" si="1"/>
        <v>97000000</v>
      </c>
      <c r="C11" s="5">
        <f t="shared" si="1"/>
        <v>0</v>
      </c>
      <c r="D11" s="5">
        <f t="shared" si="1"/>
        <v>97000000</v>
      </c>
      <c r="E11" s="5">
        <f t="shared" si="1"/>
        <v>0</v>
      </c>
      <c r="F11" s="5">
        <f t="shared" si="1"/>
        <v>0</v>
      </c>
      <c r="G11" s="5">
        <f t="shared" si="1"/>
        <v>97000000</v>
      </c>
      <c r="H11" s="5">
        <f t="shared" si="1"/>
        <v>0</v>
      </c>
      <c r="I11" s="5">
        <f t="shared" si="1"/>
        <v>71366554</v>
      </c>
      <c r="J11" s="5">
        <f t="shared" si="1"/>
        <v>25633446</v>
      </c>
    </row>
    <row r="12" spans="1:10" x14ac:dyDescent="0.25">
      <c r="A12" s="3" t="s">
        <v>35</v>
      </c>
      <c r="B12" s="5">
        <f t="shared" si="1"/>
        <v>0</v>
      </c>
      <c r="C12" s="5">
        <f t="shared" si="1"/>
        <v>0</v>
      </c>
      <c r="D12" s="5">
        <f t="shared" si="1"/>
        <v>0</v>
      </c>
      <c r="E12" s="5">
        <f t="shared" si="1"/>
        <v>0</v>
      </c>
      <c r="F12" s="5">
        <f t="shared" si="1"/>
        <v>0</v>
      </c>
      <c r="G12" s="5">
        <f t="shared" si="1"/>
        <v>0</v>
      </c>
      <c r="H12" s="5">
        <f t="shared" si="1"/>
        <v>0</v>
      </c>
      <c r="I12" s="5">
        <f t="shared" si="1"/>
        <v>0</v>
      </c>
      <c r="J12" s="5">
        <f t="shared" si="1"/>
        <v>0</v>
      </c>
    </row>
    <row r="13" spans="1:10" x14ac:dyDescent="0.25">
      <c r="A13" s="3" t="s">
        <v>39</v>
      </c>
      <c r="B13" s="5">
        <f t="shared" si="1"/>
        <v>20000</v>
      </c>
      <c r="C13" s="5">
        <f t="shared" si="1"/>
        <v>0</v>
      </c>
      <c r="D13" s="5">
        <f t="shared" si="1"/>
        <v>20000</v>
      </c>
      <c r="E13" s="5">
        <f t="shared" si="1"/>
        <v>0</v>
      </c>
      <c r="F13" s="5">
        <f t="shared" si="1"/>
        <v>0</v>
      </c>
      <c r="G13" s="5">
        <f t="shared" si="1"/>
        <v>20000</v>
      </c>
      <c r="H13" s="5">
        <f t="shared" si="1"/>
        <v>0</v>
      </c>
      <c r="I13" s="5">
        <f t="shared" si="1"/>
        <v>1.86</v>
      </c>
      <c r="J13" s="5">
        <f t="shared" si="1"/>
        <v>19998.14</v>
      </c>
    </row>
    <row r="14" spans="1:10" x14ac:dyDescent="0.25">
      <c r="A14" s="3" t="s">
        <v>34</v>
      </c>
      <c r="B14" s="5">
        <f t="shared" si="1"/>
        <v>400000</v>
      </c>
      <c r="C14" s="5">
        <f t="shared" si="1"/>
        <v>0</v>
      </c>
      <c r="D14" s="5">
        <f t="shared" si="1"/>
        <v>400000</v>
      </c>
      <c r="E14" s="5">
        <f t="shared" si="1"/>
        <v>0</v>
      </c>
      <c r="F14" s="5">
        <f t="shared" si="1"/>
        <v>0</v>
      </c>
      <c r="G14" s="5">
        <f t="shared" si="1"/>
        <v>400000</v>
      </c>
      <c r="H14" s="5">
        <f t="shared" si="1"/>
        <v>0</v>
      </c>
      <c r="I14" s="5">
        <f t="shared" si="1"/>
        <v>158370.06</v>
      </c>
      <c r="J14" s="5">
        <f t="shared" si="1"/>
        <v>241629.94</v>
      </c>
    </row>
    <row r="15" spans="1:10" x14ac:dyDescent="0.25">
      <c r="A15" s="3" t="s">
        <v>36</v>
      </c>
      <c r="B15" s="5">
        <f t="shared" si="1"/>
        <v>3000000</v>
      </c>
      <c r="C15" s="5">
        <f t="shared" si="1"/>
        <v>-1761352.35</v>
      </c>
      <c r="D15" s="5">
        <f t="shared" si="1"/>
        <v>1238647.6499999999</v>
      </c>
      <c r="E15" s="5">
        <f t="shared" si="1"/>
        <v>0</v>
      </c>
      <c r="F15" s="5">
        <f t="shared" si="1"/>
        <v>0</v>
      </c>
      <c r="G15" s="5">
        <f t="shared" si="1"/>
        <v>1238647.6499999999</v>
      </c>
      <c r="H15" s="5">
        <f t="shared" si="1"/>
        <v>1238647.6499999999</v>
      </c>
      <c r="I15" s="5">
        <f t="shared" si="1"/>
        <v>1238647.6499999999</v>
      </c>
      <c r="J15" s="5">
        <f t="shared" si="1"/>
        <v>0</v>
      </c>
    </row>
    <row r="16" spans="1:10" x14ac:dyDescent="0.25">
      <c r="A16" s="3" t="s">
        <v>37</v>
      </c>
      <c r="B16" s="5">
        <f t="shared" si="1"/>
        <v>2000000</v>
      </c>
      <c r="C16" s="5">
        <f t="shared" si="1"/>
        <v>612564.06000000006</v>
      </c>
      <c r="D16" s="5">
        <f t="shared" si="1"/>
        <v>2612564.06</v>
      </c>
      <c r="E16" s="5">
        <f t="shared" si="1"/>
        <v>0</v>
      </c>
      <c r="F16" s="5">
        <f t="shared" si="1"/>
        <v>0</v>
      </c>
      <c r="G16" s="5">
        <f t="shared" si="1"/>
        <v>2612564.06</v>
      </c>
      <c r="H16" s="5">
        <f t="shared" si="1"/>
        <v>2612564.06</v>
      </c>
      <c r="I16" s="5">
        <f t="shared" si="1"/>
        <v>2612564.06</v>
      </c>
      <c r="J16" s="5">
        <f t="shared" si="1"/>
        <v>0</v>
      </c>
    </row>
    <row r="17" spans="1:10" x14ac:dyDescent="0.25">
      <c r="A17" s="3" t="s">
        <v>38</v>
      </c>
      <c r="B17" s="5">
        <f>+B52+B87+B122</f>
        <v>0</v>
      </c>
      <c r="C17" s="5">
        <f t="shared" si="1"/>
        <v>0</v>
      </c>
      <c r="D17" s="5">
        <f t="shared" si="1"/>
        <v>0</v>
      </c>
      <c r="E17" s="5">
        <f t="shared" si="1"/>
        <v>0</v>
      </c>
      <c r="F17" s="5">
        <f t="shared" si="1"/>
        <v>0</v>
      </c>
      <c r="G17" s="5">
        <f t="shared" si="1"/>
        <v>0</v>
      </c>
      <c r="H17" s="5">
        <f t="shared" si="1"/>
        <v>0</v>
      </c>
      <c r="I17" s="5">
        <f t="shared" si="1"/>
        <v>0</v>
      </c>
      <c r="J17" s="5">
        <f t="shared" si="1"/>
        <v>0</v>
      </c>
    </row>
    <row r="18" spans="1:10" ht="15.75" x14ac:dyDescent="0.3">
      <c r="A18" s="25" t="s">
        <v>20</v>
      </c>
      <c r="B18" s="26">
        <f>SUM(B8:B17)</f>
        <v>106520000</v>
      </c>
      <c r="C18" s="26">
        <f t="shared" ref="C18:J18" si="2">SUM(C8:C17)</f>
        <v>19493861.709999997</v>
      </c>
      <c r="D18" s="26">
        <f t="shared" si="2"/>
        <v>126013861.71000001</v>
      </c>
      <c r="E18" s="26">
        <f t="shared" si="2"/>
        <v>0</v>
      </c>
      <c r="F18" s="26">
        <f t="shared" si="2"/>
        <v>0</v>
      </c>
      <c r="G18" s="26">
        <f t="shared" si="2"/>
        <v>126013861.71000001</v>
      </c>
      <c r="H18" s="26">
        <f t="shared" si="2"/>
        <v>3851211.71</v>
      </c>
      <c r="I18" s="26">
        <f t="shared" si="2"/>
        <v>87968787.63000001</v>
      </c>
      <c r="J18" s="39">
        <f t="shared" si="2"/>
        <v>38045074.079999998</v>
      </c>
    </row>
    <row r="19" spans="1:10" x14ac:dyDescent="0.25">
      <c r="A19" s="3"/>
      <c r="B19" s="5"/>
      <c r="C19" s="5"/>
      <c r="D19" s="5"/>
      <c r="E19" s="5"/>
      <c r="F19" s="5"/>
      <c r="G19" s="5"/>
      <c r="H19" s="5"/>
      <c r="I19" s="5"/>
      <c r="J19" s="6"/>
    </row>
    <row r="20" spans="1:10" ht="42.75" x14ac:dyDescent="0.25">
      <c r="A20" s="42" t="s">
        <v>21</v>
      </c>
      <c r="B20" s="7" t="s">
        <v>16</v>
      </c>
      <c r="C20" s="7" t="s">
        <v>14</v>
      </c>
      <c r="D20" s="7" t="s">
        <v>15</v>
      </c>
      <c r="E20" s="7" t="s">
        <v>22</v>
      </c>
      <c r="F20" s="7" t="s">
        <v>23</v>
      </c>
      <c r="G20" s="7" t="s">
        <v>28</v>
      </c>
      <c r="H20" s="7" t="s">
        <v>27</v>
      </c>
      <c r="I20" s="7" t="s">
        <v>17</v>
      </c>
      <c r="J20" s="8" t="s">
        <v>18</v>
      </c>
    </row>
    <row r="21" spans="1:10" x14ac:dyDescent="0.25">
      <c r="A21" s="3" t="s">
        <v>2</v>
      </c>
      <c r="B21" s="16">
        <f>+B56+B91+B126</f>
        <v>21000000</v>
      </c>
      <c r="C21" s="16">
        <f t="shared" ref="C21:J21" si="3">+C56+C91+C126</f>
        <v>0</v>
      </c>
      <c r="D21" s="16">
        <f t="shared" si="3"/>
        <v>21000000</v>
      </c>
      <c r="E21" s="16">
        <f t="shared" si="3"/>
        <v>6472000</v>
      </c>
      <c r="F21" s="16">
        <f t="shared" si="3"/>
        <v>0</v>
      </c>
      <c r="G21" s="16">
        <f t="shared" si="3"/>
        <v>27472000</v>
      </c>
      <c r="H21" s="16">
        <f t="shared" si="3"/>
        <v>27472000</v>
      </c>
      <c r="I21" s="16">
        <f t="shared" si="3"/>
        <v>10236000</v>
      </c>
      <c r="J21" s="16">
        <f t="shared" si="3"/>
        <v>0</v>
      </c>
    </row>
    <row r="22" spans="1:10" x14ac:dyDescent="0.25">
      <c r="A22" s="3" t="s">
        <v>9</v>
      </c>
      <c r="B22" s="16">
        <f t="shared" ref="B22:J35" si="4">+B57+B92+B127</f>
        <v>0</v>
      </c>
      <c r="C22" s="16">
        <f t="shared" si="4"/>
        <v>0</v>
      </c>
      <c r="D22" s="16">
        <f t="shared" si="4"/>
        <v>0</v>
      </c>
      <c r="E22" s="16">
        <f t="shared" si="4"/>
        <v>0</v>
      </c>
      <c r="F22" s="16">
        <f t="shared" si="4"/>
        <v>0</v>
      </c>
      <c r="G22" s="16">
        <f t="shared" si="4"/>
        <v>0</v>
      </c>
      <c r="H22" s="16">
        <f t="shared" si="4"/>
        <v>0</v>
      </c>
      <c r="I22" s="16">
        <f t="shared" si="4"/>
        <v>0</v>
      </c>
      <c r="J22" s="16">
        <f t="shared" si="4"/>
        <v>0</v>
      </c>
    </row>
    <row r="23" spans="1:10" x14ac:dyDescent="0.25">
      <c r="A23" s="3" t="s">
        <v>3</v>
      </c>
      <c r="B23" s="16">
        <f t="shared" si="4"/>
        <v>6588000</v>
      </c>
      <c r="C23" s="16">
        <f t="shared" si="4"/>
        <v>0</v>
      </c>
      <c r="D23" s="16">
        <f t="shared" si="4"/>
        <v>6588000</v>
      </c>
      <c r="E23" s="16">
        <f t="shared" si="4"/>
        <v>0</v>
      </c>
      <c r="F23" s="16">
        <f t="shared" si="4"/>
        <v>0</v>
      </c>
      <c r="G23" s="16">
        <f t="shared" si="4"/>
        <v>6588000</v>
      </c>
      <c r="H23" s="16">
        <f t="shared" si="4"/>
        <v>0</v>
      </c>
      <c r="I23" s="16">
        <f t="shared" si="4"/>
        <v>0</v>
      </c>
      <c r="J23" s="16">
        <f t="shared" si="4"/>
        <v>6588000</v>
      </c>
    </row>
    <row r="24" spans="1:10" x14ac:dyDescent="0.25">
      <c r="A24" s="3" t="s">
        <v>4</v>
      </c>
      <c r="B24" s="16">
        <f t="shared" si="4"/>
        <v>27100000</v>
      </c>
      <c r="C24" s="16">
        <f t="shared" si="4"/>
        <v>11586650</v>
      </c>
      <c r="D24" s="16">
        <f t="shared" si="4"/>
        <v>38686650</v>
      </c>
      <c r="E24" s="16">
        <f t="shared" si="4"/>
        <v>5766840</v>
      </c>
      <c r="F24" s="16">
        <f t="shared" si="4"/>
        <v>40000</v>
      </c>
      <c r="G24" s="16">
        <f t="shared" si="4"/>
        <v>44413490</v>
      </c>
      <c r="H24" s="16">
        <f t="shared" si="4"/>
        <v>28766840</v>
      </c>
      <c r="I24" s="16">
        <f t="shared" si="4"/>
        <v>28766840</v>
      </c>
      <c r="J24" s="16">
        <f t="shared" si="4"/>
        <v>15646650</v>
      </c>
    </row>
    <row r="25" spans="1:10" ht="45" x14ac:dyDescent="0.25">
      <c r="A25" s="41" t="s">
        <v>40</v>
      </c>
      <c r="B25" s="16">
        <f t="shared" si="4"/>
        <v>0</v>
      </c>
      <c r="C25" s="16">
        <f t="shared" si="4"/>
        <v>0</v>
      </c>
      <c r="D25" s="16">
        <f t="shared" si="4"/>
        <v>0</v>
      </c>
      <c r="E25" s="16">
        <f t="shared" si="4"/>
        <v>0</v>
      </c>
      <c r="F25" s="16">
        <f t="shared" si="4"/>
        <v>0</v>
      </c>
      <c r="G25" s="16">
        <f t="shared" si="4"/>
        <v>0</v>
      </c>
      <c r="H25" s="16">
        <f t="shared" si="4"/>
        <v>0</v>
      </c>
      <c r="I25" s="16">
        <f t="shared" si="4"/>
        <v>0</v>
      </c>
      <c r="J25" s="16">
        <f t="shared" si="4"/>
        <v>0</v>
      </c>
    </row>
    <row r="26" spans="1:10" ht="45" x14ac:dyDescent="0.25">
      <c r="A26" s="41" t="s">
        <v>41</v>
      </c>
      <c r="B26" s="16">
        <f t="shared" si="4"/>
        <v>0</v>
      </c>
      <c r="C26" s="16">
        <f t="shared" si="4"/>
        <v>0</v>
      </c>
      <c r="D26" s="16">
        <f t="shared" si="4"/>
        <v>0</v>
      </c>
      <c r="E26" s="16">
        <f t="shared" si="4"/>
        <v>0</v>
      </c>
      <c r="F26" s="16">
        <f t="shared" si="4"/>
        <v>0</v>
      </c>
      <c r="G26" s="16">
        <f t="shared" si="4"/>
        <v>0</v>
      </c>
      <c r="H26" s="16">
        <f t="shared" si="4"/>
        <v>0</v>
      </c>
      <c r="I26" s="16">
        <f t="shared" si="4"/>
        <v>0</v>
      </c>
      <c r="J26" s="16">
        <f t="shared" si="4"/>
        <v>0</v>
      </c>
    </row>
    <row r="27" spans="1:10" x14ac:dyDescent="0.25">
      <c r="A27" s="3" t="s">
        <v>10</v>
      </c>
      <c r="B27" s="16">
        <f t="shared" si="4"/>
        <v>18812000</v>
      </c>
      <c r="C27" s="16">
        <f t="shared" si="4"/>
        <v>1056000</v>
      </c>
      <c r="D27" s="16">
        <f t="shared" si="4"/>
        <v>19868000</v>
      </c>
      <c r="E27" s="16">
        <f t="shared" si="4"/>
        <v>0</v>
      </c>
      <c r="F27" s="16">
        <f t="shared" si="4"/>
        <v>6472000</v>
      </c>
      <c r="G27" s="16">
        <f t="shared" si="4"/>
        <v>13396000</v>
      </c>
      <c r="H27" s="16">
        <f t="shared" si="4"/>
        <v>1428000</v>
      </c>
      <c r="I27" s="16">
        <f t="shared" si="4"/>
        <v>714000</v>
      </c>
      <c r="J27" s="16">
        <f t="shared" si="4"/>
        <v>11968000</v>
      </c>
    </row>
    <row r="28" spans="1:10" x14ac:dyDescent="0.25">
      <c r="A28" s="3" t="s">
        <v>30</v>
      </c>
      <c r="B28" s="16">
        <f t="shared" si="4"/>
        <v>21000000</v>
      </c>
      <c r="C28" s="16">
        <v>612564.06000000006</v>
      </c>
      <c r="D28" s="16">
        <f t="shared" si="4"/>
        <v>29612564.060000002</v>
      </c>
      <c r="E28" s="16">
        <f t="shared" si="4"/>
        <v>0</v>
      </c>
      <c r="F28" s="16">
        <f t="shared" si="4"/>
        <v>5766840</v>
      </c>
      <c r="G28" s="16">
        <f t="shared" si="4"/>
        <v>23845724.060000002</v>
      </c>
      <c r="H28" s="16">
        <f t="shared" si="4"/>
        <v>2785900</v>
      </c>
      <c r="I28" s="16">
        <f t="shared" si="4"/>
        <v>0</v>
      </c>
      <c r="J28" s="16">
        <f t="shared" si="4"/>
        <v>21059824.060000002</v>
      </c>
    </row>
    <row r="29" spans="1:10" x14ac:dyDescent="0.25">
      <c r="A29" s="3" t="s">
        <v>31</v>
      </c>
      <c r="B29" s="16">
        <f t="shared" si="4"/>
        <v>3000000</v>
      </c>
      <c r="C29" s="16">
        <f t="shared" si="4"/>
        <v>0</v>
      </c>
      <c r="D29" s="16">
        <f t="shared" si="4"/>
        <v>3000000</v>
      </c>
      <c r="E29" s="16">
        <f t="shared" si="4"/>
        <v>0</v>
      </c>
      <c r="F29" s="16">
        <f t="shared" si="4"/>
        <v>0</v>
      </c>
      <c r="G29" s="16">
        <f t="shared" si="4"/>
        <v>3000000</v>
      </c>
      <c r="H29" s="16">
        <f t="shared" si="4"/>
        <v>1065000</v>
      </c>
      <c r="I29" s="16">
        <f t="shared" si="4"/>
        <v>0</v>
      </c>
      <c r="J29" s="16">
        <f t="shared" si="4"/>
        <v>1935000</v>
      </c>
    </row>
    <row r="30" spans="1:10" x14ac:dyDescent="0.25">
      <c r="A30" s="3" t="s">
        <v>32</v>
      </c>
      <c r="B30" s="16">
        <f t="shared" si="4"/>
        <v>5000000</v>
      </c>
      <c r="C30" s="16">
        <f t="shared" si="4"/>
        <v>-1761352.35</v>
      </c>
      <c r="D30" s="16">
        <f t="shared" si="4"/>
        <v>3238647.65</v>
      </c>
      <c r="E30" s="16">
        <f t="shared" si="4"/>
        <v>0</v>
      </c>
      <c r="F30" s="16">
        <f t="shared" si="4"/>
        <v>0</v>
      </c>
      <c r="G30" s="16">
        <f t="shared" si="4"/>
        <v>3238647.65</v>
      </c>
      <c r="H30" s="16">
        <f t="shared" si="4"/>
        <v>1574882</v>
      </c>
      <c r="I30" s="16">
        <f t="shared" si="4"/>
        <v>1574882</v>
      </c>
      <c r="J30" s="16">
        <f t="shared" si="4"/>
        <v>1663765.65</v>
      </c>
    </row>
    <row r="31" spans="1:10" x14ac:dyDescent="0.25">
      <c r="A31" s="3" t="s">
        <v>33</v>
      </c>
      <c r="B31" s="16">
        <f t="shared" si="4"/>
        <v>2000000</v>
      </c>
      <c r="C31" s="16">
        <f t="shared" si="4"/>
        <v>0</v>
      </c>
      <c r="D31" s="16">
        <f t="shared" si="4"/>
        <v>2000000</v>
      </c>
      <c r="E31" s="16">
        <f t="shared" si="4"/>
        <v>0</v>
      </c>
      <c r="F31" s="16">
        <f t="shared" si="4"/>
        <v>0</v>
      </c>
      <c r="G31" s="16">
        <f t="shared" si="4"/>
        <v>2000000</v>
      </c>
      <c r="H31" s="16">
        <f t="shared" si="4"/>
        <v>0</v>
      </c>
      <c r="I31" s="16">
        <f t="shared" si="4"/>
        <v>0</v>
      </c>
      <c r="J31" s="16">
        <f t="shared" si="4"/>
        <v>2000000</v>
      </c>
    </row>
    <row r="32" spans="1:10" x14ac:dyDescent="0.25">
      <c r="A32" s="3" t="s">
        <v>0</v>
      </c>
      <c r="B32" s="16">
        <f t="shared" si="4"/>
        <v>2000000</v>
      </c>
      <c r="C32" s="16">
        <f t="shared" si="4"/>
        <v>0</v>
      </c>
      <c r="D32" s="16">
        <f t="shared" si="4"/>
        <v>2000000</v>
      </c>
      <c r="E32" s="16">
        <f t="shared" si="4"/>
        <v>0</v>
      </c>
      <c r="F32" s="16">
        <f t="shared" si="4"/>
        <v>0</v>
      </c>
      <c r="G32" s="16">
        <f t="shared" si="4"/>
        <v>2000000</v>
      </c>
      <c r="H32" s="16">
        <f t="shared" si="4"/>
        <v>1999344</v>
      </c>
      <c r="I32" s="16">
        <f t="shared" si="4"/>
        <v>1999344</v>
      </c>
      <c r="J32" s="16">
        <f t="shared" si="4"/>
        <v>656</v>
      </c>
    </row>
    <row r="33" spans="1:10" x14ac:dyDescent="0.25">
      <c r="A33" s="3" t="s">
        <v>26</v>
      </c>
      <c r="B33" s="16">
        <f t="shared" si="4"/>
        <v>0</v>
      </c>
      <c r="C33" s="16">
        <f t="shared" si="4"/>
        <v>0</v>
      </c>
      <c r="D33" s="16">
        <f t="shared" si="4"/>
        <v>0</v>
      </c>
      <c r="E33" s="16">
        <f t="shared" si="4"/>
        <v>0</v>
      </c>
      <c r="F33" s="16">
        <f t="shared" si="4"/>
        <v>0</v>
      </c>
      <c r="G33" s="16">
        <f t="shared" si="4"/>
        <v>0</v>
      </c>
      <c r="H33" s="16">
        <f t="shared" si="4"/>
        <v>0</v>
      </c>
      <c r="I33" s="16">
        <f t="shared" si="4"/>
        <v>0</v>
      </c>
      <c r="J33" s="16">
        <f t="shared" si="4"/>
        <v>0</v>
      </c>
    </row>
    <row r="34" spans="1:10" x14ac:dyDescent="0.25">
      <c r="A34" s="3" t="s">
        <v>1</v>
      </c>
      <c r="B34" s="16">
        <f t="shared" si="4"/>
        <v>20000</v>
      </c>
      <c r="C34" s="16">
        <f t="shared" si="4"/>
        <v>0</v>
      </c>
      <c r="D34" s="16">
        <f t="shared" si="4"/>
        <v>20000</v>
      </c>
      <c r="E34" s="16">
        <f t="shared" si="4"/>
        <v>40000</v>
      </c>
      <c r="F34" s="16">
        <f t="shared" si="4"/>
        <v>0</v>
      </c>
      <c r="G34" s="16">
        <f t="shared" si="4"/>
        <v>60000</v>
      </c>
      <c r="H34" s="16">
        <f t="shared" si="4"/>
        <v>48913.599999999999</v>
      </c>
      <c r="I34" s="16">
        <f t="shared" si="4"/>
        <v>48913.599999999999</v>
      </c>
      <c r="J34" s="16">
        <f t="shared" si="4"/>
        <v>11086.400000000001</v>
      </c>
    </row>
    <row r="35" spans="1:10" x14ac:dyDescent="0.25">
      <c r="A35" s="3" t="s">
        <v>8</v>
      </c>
      <c r="B35" s="16">
        <f t="shared" si="4"/>
        <v>0</v>
      </c>
      <c r="C35" s="16">
        <f t="shared" si="4"/>
        <v>0</v>
      </c>
      <c r="D35" s="16">
        <f t="shared" si="4"/>
        <v>0</v>
      </c>
      <c r="E35" s="16">
        <f t="shared" si="4"/>
        <v>0</v>
      </c>
      <c r="F35" s="16">
        <f t="shared" si="4"/>
        <v>0</v>
      </c>
      <c r="G35" s="16">
        <f t="shared" si="4"/>
        <v>0</v>
      </c>
      <c r="H35" s="16">
        <f t="shared" si="4"/>
        <v>0</v>
      </c>
      <c r="I35" s="16">
        <f t="shared" si="4"/>
        <v>0</v>
      </c>
      <c r="J35" s="16">
        <f t="shared" si="4"/>
        <v>0</v>
      </c>
    </row>
    <row r="36" spans="1:10" ht="16.5" thickBot="1" x14ac:dyDescent="0.35">
      <c r="A36" s="27" t="s">
        <v>20</v>
      </c>
      <c r="B36" s="30">
        <f t="shared" ref="B36:J36" si="5">SUM(B21:B35)</f>
        <v>106520000</v>
      </c>
      <c r="C36" s="30">
        <f t="shared" si="5"/>
        <v>11493861.710000001</v>
      </c>
      <c r="D36" s="30">
        <f t="shared" si="5"/>
        <v>126013861.71000001</v>
      </c>
      <c r="E36" s="30">
        <f t="shared" si="5"/>
        <v>12278840</v>
      </c>
      <c r="F36" s="30">
        <f t="shared" si="5"/>
        <v>12278840</v>
      </c>
      <c r="G36" s="30">
        <f t="shared" si="5"/>
        <v>126013861.71000001</v>
      </c>
      <c r="H36" s="30">
        <f t="shared" si="5"/>
        <v>65140879.600000001</v>
      </c>
      <c r="I36" s="30">
        <f t="shared" si="5"/>
        <v>43339979.600000001</v>
      </c>
      <c r="J36" s="40">
        <f t="shared" si="5"/>
        <v>60872982.109999999</v>
      </c>
    </row>
    <row r="37" spans="1:10" ht="15.75" x14ac:dyDescent="0.3">
      <c r="A37" s="31"/>
      <c r="B37" s="32"/>
      <c r="C37" s="32"/>
      <c r="D37" s="32"/>
      <c r="E37" s="32"/>
      <c r="F37" s="32"/>
      <c r="G37" s="32"/>
      <c r="H37" s="32"/>
      <c r="I37" s="32"/>
      <c r="J37" s="32"/>
    </row>
    <row r="38" spans="1:10" ht="15.75" x14ac:dyDescent="0.3">
      <c r="A38" s="31"/>
      <c r="B38" s="32"/>
      <c r="C38" s="32"/>
      <c r="D38" s="32"/>
      <c r="E38" s="32"/>
      <c r="F38" s="32"/>
      <c r="G38" s="32"/>
      <c r="H38" s="32"/>
      <c r="I38" s="32"/>
      <c r="J38" s="32"/>
    </row>
    <row r="39" spans="1:10" ht="16.5" thickBot="1" x14ac:dyDescent="0.35">
      <c r="A39" s="31"/>
      <c r="B39" s="32"/>
      <c r="C39" s="32"/>
      <c r="D39" s="32"/>
      <c r="E39" s="32"/>
      <c r="F39" s="32"/>
      <c r="G39" s="32"/>
      <c r="H39" s="32"/>
      <c r="I39" s="32"/>
      <c r="J39" s="32"/>
    </row>
    <row r="40" spans="1:10" ht="18.75" x14ac:dyDescent="0.4">
      <c r="A40" s="52" t="s">
        <v>29</v>
      </c>
      <c r="B40" s="53"/>
      <c r="C40" s="53"/>
      <c r="D40" s="53"/>
      <c r="E40" s="53"/>
      <c r="F40" s="53"/>
      <c r="G40" s="53"/>
      <c r="H40" s="53"/>
      <c r="I40" s="53"/>
      <c r="J40" s="54"/>
    </row>
    <row r="41" spans="1:10" x14ac:dyDescent="0.25">
      <c r="A41" s="3"/>
      <c r="B41" s="5"/>
      <c r="C41" s="5"/>
      <c r="D41" s="5"/>
      <c r="E41" s="5"/>
      <c r="F41" s="5"/>
      <c r="G41" s="5"/>
      <c r="H41" s="5"/>
      <c r="I41" s="5"/>
      <c r="J41" s="6"/>
    </row>
    <row r="42" spans="1:10" ht="42.75" x14ac:dyDescent="0.25">
      <c r="A42" s="42" t="s">
        <v>19</v>
      </c>
      <c r="B42" s="7" t="s">
        <v>16</v>
      </c>
      <c r="C42" s="7" t="s">
        <v>14</v>
      </c>
      <c r="D42" s="7" t="s">
        <v>15</v>
      </c>
      <c r="E42" s="7" t="s">
        <v>22</v>
      </c>
      <c r="F42" s="4" t="s">
        <v>23</v>
      </c>
      <c r="G42" s="7" t="s">
        <v>28</v>
      </c>
      <c r="H42" s="4"/>
      <c r="I42" s="7" t="s">
        <v>17</v>
      </c>
      <c r="J42" s="8" t="s">
        <v>18</v>
      </c>
    </row>
    <row r="43" spans="1:10" x14ac:dyDescent="0.25">
      <c r="A43" s="3" t="s">
        <v>25</v>
      </c>
      <c r="B43" s="5"/>
      <c r="C43" s="5"/>
      <c r="D43" s="5">
        <f>+B43+C43</f>
        <v>0</v>
      </c>
      <c r="E43" s="5"/>
      <c r="F43" s="5"/>
      <c r="G43" s="5">
        <f>+D43+E43+F43</f>
        <v>0</v>
      </c>
      <c r="H43" s="5"/>
      <c r="I43" s="5"/>
      <c r="J43" s="9">
        <f>+G43-I43</f>
        <v>0</v>
      </c>
    </row>
    <row r="44" spans="1:10" x14ac:dyDescent="0.25">
      <c r="A44" s="3" t="s">
        <v>5</v>
      </c>
      <c r="B44" s="5"/>
      <c r="C44" s="5"/>
      <c r="D44" s="5">
        <f t="shared" ref="D44:D52" si="6">+B44+C44</f>
        <v>0</v>
      </c>
      <c r="E44" s="5"/>
      <c r="F44" s="5"/>
      <c r="G44" s="5">
        <f t="shared" ref="G44:G52" si="7">+D44+E44+F44</f>
        <v>0</v>
      </c>
      <c r="H44" s="5"/>
      <c r="I44" s="5"/>
      <c r="J44" s="9">
        <f t="shared" ref="J44:J52" si="8">+G44-I44</f>
        <v>0</v>
      </c>
    </row>
    <row r="45" spans="1:10" x14ac:dyDescent="0.25">
      <c r="A45" s="3" t="s">
        <v>6</v>
      </c>
      <c r="B45" s="5"/>
      <c r="C45" s="5"/>
      <c r="D45" s="5">
        <f t="shared" si="6"/>
        <v>0</v>
      </c>
      <c r="E45" s="5"/>
      <c r="F45" s="5"/>
      <c r="G45" s="5">
        <f t="shared" si="7"/>
        <v>0</v>
      </c>
      <c r="H45" s="5"/>
      <c r="I45" s="5"/>
      <c r="J45" s="9">
        <f t="shared" si="8"/>
        <v>0</v>
      </c>
    </row>
    <row r="46" spans="1:10" x14ac:dyDescent="0.25">
      <c r="A46" s="3" t="s">
        <v>7</v>
      </c>
      <c r="B46" s="5"/>
      <c r="C46" s="5"/>
      <c r="D46" s="5">
        <f t="shared" si="6"/>
        <v>0</v>
      </c>
      <c r="E46" s="5"/>
      <c r="F46" s="5"/>
      <c r="G46" s="5">
        <f t="shared" si="7"/>
        <v>0</v>
      </c>
      <c r="H46" s="5"/>
      <c r="I46" s="5"/>
      <c r="J46" s="9">
        <f t="shared" si="8"/>
        <v>0</v>
      </c>
    </row>
    <row r="47" spans="1:10" x14ac:dyDescent="0.25">
      <c r="A47" s="3" t="s">
        <v>35</v>
      </c>
      <c r="B47" s="5"/>
      <c r="C47" s="5"/>
      <c r="D47" s="5">
        <f t="shared" si="6"/>
        <v>0</v>
      </c>
      <c r="E47" s="5"/>
      <c r="F47" s="5"/>
      <c r="G47" s="5">
        <f t="shared" si="7"/>
        <v>0</v>
      </c>
      <c r="H47" s="5"/>
      <c r="I47" s="5"/>
      <c r="J47" s="9">
        <f t="shared" si="8"/>
        <v>0</v>
      </c>
    </row>
    <row r="48" spans="1:10" x14ac:dyDescent="0.25">
      <c r="A48" s="3" t="s">
        <v>39</v>
      </c>
      <c r="B48" s="5"/>
      <c r="C48" s="5"/>
      <c r="D48" s="5">
        <f t="shared" si="6"/>
        <v>0</v>
      </c>
      <c r="E48" s="5"/>
      <c r="F48" s="5"/>
      <c r="G48" s="5">
        <f t="shared" si="7"/>
        <v>0</v>
      </c>
      <c r="H48" s="5"/>
      <c r="I48" s="5"/>
      <c r="J48" s="9">
        <f t="shared" si="8"/>
        <v>0</v>
      </c>
    </row>
    <row r="49" spans="1:10" x14ac:dyDescent="0.25">
      <c r="A49" s="3" t="s">
        <v>34</v>
      </c>
      <c r="B49" s="5"/>
      <c r="C49" s="5"/>
      <c r="D49" s="5">
        <f t="shared" si="6"/>
        <v>0</v>
      </c>
      <c r="E49" s="5"/>
      <c r="F49" s="5"/>
      <c r="G49" s="5">
        <f t="shared" si="7"/>
        <v>0</v>
      </c>
      <c r="H49" s="5"/>
      <c r="I49" s="5"/>
      <c r="J49" s="9">
        <f t="shared" si="8"/>
        <v>0</v>
      </c>
    </row>
    <row r="50" spans="1:10" x14ac:dyDescent="0.25">
      <c r="A50" s="3" t="s">
        <v>36</v>
      </c>
      <c r="B50" s="5">
        <v>3000000</v>
      </c>
      <c r="C50" s="5">
        <v>-1761352.35</v>
      </c>
      <c r="D50" s="5">
        <f t="shared" si="6"/>
        <v>1238647.6499999999</v>
      </c>
      <c r="E50" s="5"/>
      <c r="F50" s="5"/>
      <c r="G50" s="5">
        <f t="shared" si="7"/>
        <v>1238647.6499999999</v>
      </c>
      <c r="H50" s="5">
        <f>+G50</f>
        <v>1238647.6499999999</v>
      </c>
      <c r="I50" s="5">
        <f>+H50</f>
        <v>1238647.6499999999</v>
      </c>
      <c r="J50" s="9">
        <f t="shared" si="8"/>
        <v>0</v>
      </c>
    </row>
    <row r="51" spans="1:10" x14ac:dyDescent="0.25">
      <c r="A51" s="3" t="s">
        <v>37</v>
      </c>
      <c r="B51" s="5">
        <v>2000000</v>
      </c>
      <c r="C51" s="5">
        <v>612564.06000000006</v>
      </c>
      <c r="D51" s="5">
        <f t="shared" si="6"/>
        <v>2612564.06</v>
      </c>
      <c r="E51" s="5"/>
      <c r="F51" s="5"/>
      <c r="G51" s="5">
        <f t="shared" si="7"/>
        <v>2612564.06</v>
      </c>
      <c r="H51" s="5">
        <f>+G51</f>
        <v>2612564.06</v>
      </c>
      <c r="I51" s="5">
        <f>+H51</f>
        <v>2612564.06</v>
      </c>
      <c r="J51" s="9">
        <f t="shared" si="8"/>
        <v>0</v>
      </c>
    </row>
    <row r="52" spans="1:10" x14ac:dyDescent="0.25">
      <c r="A52" s="3" t="s">
        <v>38</v>
      </c>
      <c r="B52" s="5"/>
      <c r="C52" s="5"/>
      <c r="D52" s="5">
        <f t="shared" si="6"/>
        <v>0</v>
      </c>
      <c r="E52" s="5"/>
      <c r="F52" s="5"/>
      <c r="G52" s="5">
        <f t="shared" si="7"/>
        <v>0</v>
      </c>
      <c r="H52" s="5"/>
      <c r="I52" s="5"/>
      <c r="J52" s="9">
        <f t="shared" si="8"/>
        <v>0</v>
      </c>
    </row>
    <row r="53" spans="1:10" ht="15.75" x14ac:dyDescent="0.3">
      <c r="A53" s="33" t="s">
        <v>20</v>
      </c>
      <c r="B53" s="34">
        <f>SUM(B43:B51)</f>
        <v>5000000</v>
      </c>
      <c r="C53" s="34">
        <f t="shared" ref="C53:D53" si="9">SUM(C43:C51)</f>
        <v>-1148788.29</v>
      </c>
      <c r="D53" s="34">
        <f t="shared" si="9"/>
        <v>3851211.71</v>
      </c>
      <c r="E53" s="34">
        <f t="shared" ref="E53:H53" si="10">SUM(E43:E50)</f>
        <v>0</v>
      </c>
      <c r="F53" s="34">
        <f t="shared" si="10"/>
        <v>0</v>
      </c>
      <c r="G53" s="34">
        <f t="shared" si="10"/>
        <v>1238647.6499999999</v>
      </c>
      <c r="H53" s="34">
        <f t="shared" si="10"/>
        <v>1238647.6499999999</v>
      </c>
      <c r="I53" s="34">
        <f>+H53</f>
        <v>1238647.6499999999</v>
      </c>
      <c r="J53" s="35">
        <f>SUM(J43:J50)</f>
        <v>0</v>
      </c>
    </row>
    <row r="54" spans="1:10" x14ac:dyDescent="0.25">
      <c r="A54" s="3"/>
      <c r="B54" s="5"/>
      <c r="C54" s="5"/>
      <c r="D54" s="5"/>
      <c r="E54" s="5"/>
      <c r="F54" s="5"/>
      <c r="G54" s="5"/>
      <c r="H54" s="5"/>
      <c r="I54" s="5"/>
      <c r="J54" s="6"/>
    </row>
    <row r="55" spans="1:10" ht="42.75" x14ac:dyDescent="0.25">
      <c r="A55" s="42" t="s">
        <v>21</v>
      </c>
      <c r="B55" s="7" t="s">
        <v>16</v>
      </c>
      <c r="C55" s="7" t="s">
        <v>14</v>
      </c>
      <c r="D55" s="7" t="s">
        <v>15</v>
      </c>
      <c r="E55" s="7" t="s">
        <v>22</v>
      </c>
      <c r="F55" s="4" t="s">
        <v>23</v>
      </c>
      <c r="G55" s="7" t="s">
        <v>28</v>
      </c>
      <c r="H55" s="7" t="s">
        <v>27</v>
      </c>
      <c r="I55" s="7" t="s">
        <v>17</v>
      </c>
      <c r="J55" s="8" t="s">
        <v>18</v>
      </c>
    </row>
    <row r="56" spans="1:10" x14ac:dyDescent="0.25">
      <c r="A56" s="3" t="s">
        <v>2</v>
      </c>
      <c r="B56" s="5"/>
      <c r="C56" s="5"/>
      <c r="D56" s="5">
        <f>+B56+C56</f>
        <v>0</v>
      </c>
      <c r="E56" s="5"/>
      <c r="F56" s="5"/>
      <c r="G56" s="5">
        <f>+D56+E56-F56</f>
        <v>0</v>
      </c>
      <c r="H56" s="5"/>
      <c r="I56" s="5"/>
      <c r="J56" s="9">
        <f>+G56-H56</f>
        <v>0</v>
      </c>
    </row>
    <row r="57" spans="1:10" x14ac:dyDescent="0.25">
      <c r="A57" s="3" t="s">
        <v>9</v>
      </c>
      <c r="B57" s="5"/>
      <c r="C57" s="5"/>
      <c r="D57" s="5">
        <f t="shared" ref="D57:D70" si="11">+B57+C57</f>
        <v>0</v>
      </c>
      <c r="E57" s="5"/>
      <c r="F57" s="5"/>
      <c r="G57" s="5">
        <f t="shared" ref="G57:G70" si="12">+D57+E57-F57</f>
        <v>0</v>
      </c>
      <c r="H57" s="5"/>
      <c r="I57" s="5"/>
      <c r="J57" s="9">
        <f t="shared" ref="J57:J70" si="13">+G57-H57</f>
        <v>0</v>
      </c>
    </row>
    <row r="58" spans="1:10" x14ac:dyDescent="0.25">
      <c r="A58" s="3" t="s">
        <v>3</v>
      </c>
      <c r="B58" s="5"/>
      <c r="C58" s="5"/>
      <c r="D58" s="5">
        <f t="shared" si="11"/>
        <v>0</v>
      </c>
      <c r="E58" s="5"/>
      <c r="F58" s="5"/>
      <c r="G58" s="5">
        <f t="shared" si="12"/>
        <v>0</v>
      </c>
      <c r="H58" s="5"/>
      <c r="I58" s="5"/>
      <c r="J58" s="9">
        <f t="shared" si="13"/>
        <v>0</v>
      </c>
    </row>
    <row r="59" spans="1:10" x14ac:dyDescent="0.25">
      <c r="A59" s="3" t="s">
        <v>4</v>
      </c>
      <c r="B59" s="5"/>
      <c r="C59" s="5"/>
      <c r="D59" s="5">
        <f t="shared" si="11"/>
        <v>0</v>
      </c>
      <c r="E59" s="5"/>
      <c r="F59" s="5"/>
      <c r="G59" s="5">
        <f t="shared" si="12"/>
        <v>0</v>
      </c>
      <c r="H59" s="5"/>
      <c r="I59" s="5"/>
      <c r="J59" s="9">
        <f t="shared" si="13"/>
        <v>0</v>
      </c>
    </row>
    <row r="60" spans="1:10" ht="45" x14ac:dyDescent="0.25">
      <c r="A60" s="41" t="s">
        <v>40</v>
      </c>
      <c r="B60" s="5"/>
      <c r="C60" s="5"/>
      <c r="D60" s="5">
        <f t="shared" si="11"/>
        <v>0</v>
      </c>
      <c r="E60" s="5"/>
      <c r="F60" s="5"/>
      <c r="G60" s="5">
        <f t="shared" si="12"/>
        <v>0</v>
      </c>
      <c r="H60" s="5"/>
      <c r="I60" s="5"/>
      <c r="J60" s="9">
        <f t="shared" si="13"/>
        <v>0</v>
      </c>
    </row>
    <row r="61" spans="1:10" ht="45" x14ac:dyDescent="0.25">
      <c r="A61" s="41" t="s">
        <v>41</v>
      </c>
      <c r="B61" s="5"/>
      <c r="C61" s="5"/>
      <c r="D61" s="5">
        <f t="shared" si="11"/>
        <v>0</v>
      </c>
      <c r="E61" s="5"/>
      <c r="F61" s="5"/>
      <c r="G61" s="5">
        <f t="shared" si="12"/>
        <v>0</v>
      </c>
      <c r="H61" s="5"/>
      <c r="I61" s="5"/>
      <c r="J61" s="9">
        <f t="shared" si="13"/>
        <v>0</v>
      </c>
    </row>
    <row r="62" spans="1:10" x14ac:dyDescent="0.25">
      <c r="A62" s="3" t="s">
        <v>10</v>
      </c>
      <c r="B62" s="5"/>
      <c r="C62" s="5"/>
      <c r="D62" s="5">
        <f t="shared" si="11"/>
        <v>0</v>
      </c>
      <c r="E62" s="5"/>
      <c r="F62" s="5"/>
      <c r="G62" s="5">
        <f t="shared" si="12"/>
        <v>0</v>
      </c>
      <c r="H62" s="5"/>
      <c r="I62" s="5"/>
      <c r="J62" s="9">
        <f t="shared" si="13"/>
        <v>0</v>
      </c>
    </row>
    <row r="63" spans="1:10" x14ac:dyDescent="0.25">
      <c r="A63" s="3" t="s">
        <v>44</v>
      </c>
      <c r="B63" s="5">
        <v>2000000</v>
      </c>
      <c r="C63" s="5">
        <v>612564.06000000006</v>
      </c>
      <c r="D63" s="5">
        <f t="shared" si="11"/>
        <v>2612564.06</v>
      </c>
      <c r="E63" s="5"/>
      <c r="G63" s="5">
        <f t="shared" si="12"/>
        <v>2612564.06</v>
      </c>
      <c r="H63" s="5"/>
      <c r="I63" s="5"/>
      <c r="J63" s="9">
        <f t="shared" si="13"/>
        <v>2612564.06</v>
      </c>
    </row>
    <row r="64" spans="1:10" x14ac:dyDescent="0.25">
      <c r="A64" s="3" t="s">
        <v>31</v>
      </c>
      <c r="B64" s="5"/>
      <c r="C64" s="5"/>
      <c r="D64" s="5">
        <f t="shared" si="11"/>
        <v>0</v>
      </c>
      <c r="E64" s="5"/>
      <c r="F64" s="5"/>
      <c r="G64" s="5">
        <f t="shared" si="12"/>
        <v>0</v>
      </c>
      <c r="H64" s="5"/>
      <c r="I64" s="5"/>
      <c r="J64" s="9">
        <f t="shared" si="13"/>
        <v>0</v>
      </c>
    </row>
    <row r="65" spans="1:10" x14ac:dyDescent="0.25">
      <c r="A65" s="3" t="s">
        <v>42</v>
      </c>
      <c r="B65" s="16">
        <v>3000000</v>
      </c>
      <c r="C65" s="16">
        <v>-1761352.35</v>
      </c>
      <c r="D65" s="5">
        <f t="shared" si="11"/>
        <v>1238647.6499999999</v>
      </c>
      <c r="E65" s="16"/>
      <c r="F65" s="5"/>
      <c r="G65" s="5">
        <f t="shared" si="12"/>
        <v>1238647.6499999999</v>
      </c>
      <c r="H65" s="16">
        <v>1187730</v>
      </c>
      <c r="I65" s="16">
        <v>1187730</v>
      </c>
      <c r="J65" s="9">
        <f t="shared" si="13"/>
        <v>50917.649999999907</v>
      </c>
    </row>
    <row r="66" spans="1:10" x14ac:dyDescent="0.25">
      <c r="A66" s="3" t="s">
        <v>33</v>
      </c>
      <c r="B66" s="29"/>
      <c r="C66" s="16"/>
      <c r="D66" s="5">
        <f t="shared" si="11"/>
        <v>0</v>
      </c>
      <c r="F66" s="16"/>
      <c r="G66" s="5">
        <f t="shared" si="12"/>
        <v>0</v>
      </c>
      <c r="H66" s="16"/>
      <c r="I66" s="16"/>
      <c r="J66" s="9">
        <f t="shared" si="13"/>
        <v>0</v>
      </c>
    </row>
    <row r="67" spans="1:10" x14ac:dyDescent="0.25">
      <c r="A67" s="3" t="s">
        <v>0</v>
      </c>
      <c r="B67" s="29"/>
      <c r="C67" s="16"/>
      <c r="D67" s="5">
        <f t="shared" si="11"/>
        <v>0</v>
      </c>
      <c r="E67" s="16"/>
      <c r="F67" s="16"/>
      <c r="G67" s="5">
        <f t="shared" si="12"/>
        <v>0</v>
      </c>
      <c r="H67" s="16"/>
      <c r="I67" s="16"/>
      <c r="J67" s="9">
        <f t="shared" si="13"/>
        <v>0</v>
      </c>
    </row>
    <row r="68" spans="1:10" x14ac:dyDescent="0.25">
      <c r="A68" s="3" t="s">
        <v>26</v>
      </c>
      <c r="B68" s="29"/>
      <c r="C68" s="16"/>
      <c r="D68" s="5">
        <f t="shared" si="11"/>
        <v>0</v>
      </c>
      <c r="E68" s="16"/>
      <c r="F68" s="16"/>
      <c r="G68" s="5">
        <f t="shared" si="12"/>
        <v>0</v>
      </c>
      <c r="H68" s="16"/>
      <c r="I68" s="16"/>
      <c r="J68" s="9">
        <f t="shared" si="13"/>
        <v>0</v>
      </c>
    </row>
    <row r="69" spans="1:10" x14ac:dyDescent="0.25">
      <c r="A69" s="3" t="s">
        <v>1</v>
      </c>
      <c r="B69" s="29"/>
      <c r="C69" s="16"/>
      <c r="D69" s="5">
        <f t="shared" si="11"/>
        <v>0</v>
      </c>
      <c r="E69" s="16"/>
      <c r="F69" s="16"/>
      <c r="G69" s="5">
        <f t="shared" si="12"/>
        <v>0</v>
      </c>
      <c r="H69" s="16"/>
      <c r="I69" s="16"/>
      <c r="J69" s="9">
        <f t="shared" si="13"/>
        <v>0</v>
      </c>
    </row>
    <row r="70" spans="1:10" x14ac:dyDescent="0.25">
      <c r="A70" s="3" t="s">
        <v>8</v>
      </c>
      <c r="B70" s="16"/>
      <c r="C70" s="16"/>
      <c r="D70" s="5">
        <f t="shared" si="11"/>
        <v>0</v>
      </c>
      <c r="E70" s="16"/>
      <c r="F70" s="16"/>
      <c r="G70" s="5">
        <f t="shared" si="12"/>
        <v>0</v>
      </c>
      <c r="H70" s="16"/>
      <c r="I70" s="16"/>
      <c r="J70" s="9">
        <f t="shared" si="13"/>
        <v>0</v>
      </c>
    </row>
    <row r="71" spans="1:10" ht="16.5" thickBot="1" x14ac:dyDescent="0.35">
      <c r="A71" s="36" t="s">
        <v>20</v>
      </c>
      <c r="B71" s="37">
        <f t="shared" ref="B71:J71" si="14">SUM(B56:B70)</f>
        <v>5000000</v>
      </c>
      <c r="C71" s="37">
        <f t="shared" si="14"/>
        <v>-1148788.29</v>
      </c>
      <c r="D71" s="37">
        <f t="shared" si="14"/>
        <v>3851211.71</v>
      </c>
      <c r="E71" s="37">
        <f t="shared" si="14"/>
        <v>0</v>
      </c>
      <c r="F71" s="37">
        <f t="shared" si="14"/>
        <v>0</v>
      </c>
      <c r="G71" s="37">
        <f t="shared" si="14"/>
        <v>3851211.71</v>
      </c>
      <c r="H71" s="37">
        <f t="shared" si="14"/>
        <v>1187730</v>
      </c>
      <c r="I71" s="37">
        <f t="shared" si="14"/>
        <v>1187730</v>
      </c>
      <c r="J71" s="38">
        <f t="shared" si="14"/>
        <v>2663481.71</v>
      </c>
    </row>
    <row r="72" spans="1:10" x14ac:dyDescent="0.25">
      <c r="B72" s="1"/>
      <c r="C72" s="1"/>
      <c r="D72" s="1"/>
      <c r="E72" s="1"/>
      <c r="F72" s="1"/>
      <c r="G72" s="1"/>
      <c r="H72" s="1"/>
      <c r="I72" s="1"/>
      <c r="J72" s="1"/>
    </row>
    <row r="73" spans="1:10" x14ac:dyDescent="0.25">
      <c r="B73" s="1"/>
      <c r="C73" s="1"/>
      <c r="D73" s="1"/>
      <c r="E73" s="1"/>
      <c r="F73" s="1"/>
      <c r="G73" s="1"/>
      <c r="H73" s="1"/>
      <c r="I73" s="1"/>
      <c r="J73" s="1"/>
    </row>
    <row r="74" spans="1:10" ht="15.75" thickBot="1" x14ac:dyDescent="0.3">
      <c r="B74" s="1"/>
      <c r="C74" s="1"/>
      <c r="D74" s="1"/>
      <c r="E74" s="1"/>
      <c r="F74" s="1"/>
      <c r="G74" s="1"/>
      <c r="H74" s="1"/>
      <c r="I74" s="1"/>
      <c r="J74" s="1"/>
    </row>
    <row r="75" spans="1:10" ht="18.75" x14ac:dyDescent="0.4">
      <c r="A75" s="55" t="s">
        <v>11</v>
      </c>
      <c r="B75" s="56"/>
      <c r="C75" s="56"/>
      <c r="D75" s="56"/>
      <c r="E75" s="56"/>
      <c r="F75" s="56"/>
      <c r="G75" s="56"/>
      <c r="H75" s="56"/>
      <c r="I75" s="56"/>
      <c r="J75" s="57"/>
    </row>
    <row r="76" spans="1:10" x14ac:dyDescent="0.25">
      <c r="A76" s="3"/>
      <c r="B76" s="5"/>
      <c r="C76" s="5"/>
      <c r="D76" s="5"/>
      <c r="E76" s="5"/>
      <c r="F76" s="5"/>
      <c r="G76" s="5"/>
      <c r="H76" s="5"/>
      <c r="I76" s="5"/>
      <c r="J76" s="6"/>
    </row>
    <row r="77" spans="1:10" ht="42.75" x14ac:dyDescent="0.25">
      <c r="A77" s="42" t="s">
        <v>19</v>
      </c>
      <c r="B77" s="7" t="s">
        <v>16</v>
      </c>
      <c r="C77" s="7" t="s">
        <v>14</v>
      </c>
      <c r="D77" s="7" t="s">
        <v>15</v>
      </c>
      <c r="E77" s="7" t="s">
        <v>22</v>
      </c>
      <c r="F77" s="4" t="s">
        <v>23</v>
      </c>
      <c r="G77" s="7" t="s">
        <v>28</v>
      </c>
      <c r="H77" s="4"/>
      <c r="I77" s="7" t="s">
        <v>17</v>
      </c>
      <c r="J77" s="8" t="s">
        <v>18</v>
      </c>
    </row>
    <row r="78" spans="1:10" x14ac:dyDescent="0.25">
      <c r="A78" s="3" t="s">
        <v>25</v>
      </c>
      <c r="B78" s="16"/>
      <c r="C78" s="16">
        <v>1056000</v>
      </c>
      <c r="D78" s="16">
        <f>+B78+C78</f>
        <v>1056000</v>
      </c>
      <c r="E78" s="16"/>
      <c r="F78" s="5"/>
      <c r="G78" s="5">
        <f>+D78+E78+F78</f>
        <v>1056000</v>
      </c>
      <c r="H78" s="5"/>
      <c r="I78" s="5">
        <v>1056000</v>
      </c>
      <c r="J78" s="9">
        <f>+G78-I78</f>
        <v>0</v>
      </c>
    </row>
    <row r="79" spans="1:10" x14ac:dyDescent="0.25">
      <c r="A79" s="3" t="s">
        <v>5</v>
      </c>
      <c r="B79" s="16">
        <v>1100000</v>
      </c>
      <c r="C79" s="16">
        <v>2611650</v>
      </c>
      <c r="D79" s="16">
        <f t="shared" ref="D79:D87" si="15">+B79+C79</f>
        <v>3711650</v>
      </c>
      <c r="E79" s="16"/>
      <c r="F79" s="5"/>
      <c r="G79" s="5">
        <f t="shared" ref="G79:G87" si="16">+D79+E79+F79</f>
        <v>3711650</v>
      </c>
      <c r="H79" s="5"/>
      <c r="I79" s="5">
        <v>3636650</v>
      </c>
      <c r="J79" s="9">
        <f t="shared" ref="J79:J87" si="17">+G79-I79</f>
        <v>75000</v>
      </c>
    </row>
    <row r="80" spans="1:10" x14ac:dyDescent="0.25">
      <c r="A80" s="3" t="s">
        <v>6</v>
      </c>
      <c r="B80" s="16">
        <v>3000000</v>
      </c>
      <c r="C80" s="16">
        <v>16975000</v>
      </c>
      <c r="D80" s="16">
        <f t="shared" si="15"/>
        <v>19975000</v>
      </c>
      <c r="E80" s="16"/>
      <c r="F80" s="5"/>
      <c r="G80" s="5">
        <f t="shared" si="16"/>
        <v>19975000</v>
      </c>
      <c r="H80" s="5"/>
      <c r="I80" s="5">
        <v>7900000</v>
      </c>
      <c r="J80" s="9">
        <f t="shared" si="17"/>
        <v>12075000</v>
      </c>
    </row>
    <row r="81" spans="1:10" x14ac:dyDescent="0.25">
      <c r="A81" s="3" t="s">
        <v>7</v>
      </c>
      <c r="B81" s="16"/>
      <c r="C81" s="16"/>
      <c r="D81" s="16">
        <f t="shared" si="15"/>
        <v>0</v>
      </c>
      <c r="E81" s="16"/>
      <c r="F81" s="5"/>
      <c r="G81" s="5">
        <f t="shared" si="16"/>
        <v>0</v>
      </c>
      <c r="H81" s="5"/>
      <c r="I81" s="5"/>
      <c r="J81" s="9">
        <f t="shared" si="17"/>
        <v>0</v>
      </c>
    </row>
    <row r="82" spans="1:10" x14ac:dyDescent="0.25">
      <c r="A82" s="3" t="s">
        <v>35</v>
      </c>
      <c r="B82" s="16"/>
      <c r="C82" s="16"/>
      <c r="D82" s="16">
        <f t="shared" si="15"/>
        <v>0</v>
      </c>
      <c r="E82" s="16"/>
      <c r="F82" s="5"/>
      <c r="G82" s="5">
        <f t="shared" si="16"/>
        <v>0</v>
      </c>
      <c r="H82" s="5"/>
      <c r="I82" s="5"/>
      <c r="J82" s="9">
        <f t="shared" si="17"/>
        <v>0</v>
      </c>
    </row>
    <row r="83" spans="1:10" x14ac:dyDescent="0.25">
      <c r="A83" s="3" t="s">
        <v>39</v>
      </c>
      <c r="B83" s="16">
        <v>20000</v>
      </c>
      <c r="C83" s="16"/>
      <c r="D83" s="16">
        <f t="shared" si="15"/>
        <v>20000</v>
      </c>
      <c r="E83" s="16"/>
      <c r="F83" s="5"/>
      <c r="G83" s="5">
        <f t="shared" si="16"/>
        <v>20000</v>
      </c>
      <c r="H83" s="5"/>
      <c r="I83" s="5">
        <v>1.86</v>
      </c>
      <c r="J83" s="9">
        <f t="shared" si="17"/>
        <v>19998.14</v>
      </c>
    </row>
    <row r="84" spans="1:10" x14ac:dyDescent="0.25">
      <c r="A84" s="3" t="s">
        <v>34</v>
      </c>
      <c r="B84" s="16"/>
      <c r="C84" s="16"/>
      <c r="D84" s="16">
        <f t="shared" si="15"/>
        <v>0</v>
      </c>
      <c r="E84" s="16"/>
      <c r="F84" s="5"/>
      <c r="G84" s="5">
        <f t="shared" si="16"/>
        <v>0</v>
      </c>
      <c r="H84" s="5"/>
      <c r="I84" s="5"/>
      <c r="J84" s="9">
        <f t="shared" si="17"/>
        <v>0</v>
      </c>
    </row>
    <row r="85" spans="1:10" x14ac:dyDescent="0.25">
      <c r="A85" s="3" t="s">
        <v>36</v>
      </c>
      <c r="B85" s="16"/>
      <c r="C85" s="16"/>
      <c r="D85" s="16">
        <f t="shared" si="15"/>
        <v>0</v>
      </c>
      <c r="E85" s="16"/>
      <c r="F85" s="5"/>
      <c r="G85" s="5">
        <f t="shared" si="16"/>
        <v>0</v>
      </c>
      <c r="H85" s="5"/>
      <c r="I85" s="5"/>
      <c r="J85" s="9">
        <f t="shared" si="17"/>
        <v>0</v>
      </c>
    </row>
    <row r="86" spans="1:10" x14ac:dyDescent="0.25">
      <c r="A86" s="3" t="s">
        <v>37</v>
      </c>
      <c r="B86" s="16"/>
      <c r="C86" s="16"/>
      <c r="D86" s="16">
        <f t="shared" si="15"/>
        <v>0</v>
      </c>
      <c r="E86" s="16"/>
      <c r="F86" s="5"/>
      <c r="G86" s="5">
        <f t="shared" si="16"/>
        <v>0</v>
      </c>
      <c r="H86" s="5"/>
      <c r="I86" s="5"/>
      <c r="J86" s="9">
        <f t="shared" si="17"/>
        <v>0</v>
      </c>
    </row>
    <row r="87" spans="1:10" x14ac:dyDescent="0.25">
      <c r="A87" s="3" t="s">
        <v>38</v>
      </c>
      <c r="B87" s="16"/>
      <c r="C87" s="16"/>
      <c r="D87" s="16">
        <f t="shared" si="15"/>
        <v>0</v>
      </c>
      <c r="E87" s="16"/>
      <c r="F87" s="5"/>
      <c r="G87" s="5">
        <f t="shared" si="16"/>
        <v>0</v>
      </c>
      <c r="H87" s="5"/>
      <c r="I87" s="5"/>
      <c r="J87" s="9">
        <f t="shared" si="17"/>
        <v>0</v>
      </c>
    </row>
    <row r="88" spans="1:10" ht="15.75" x14ac:dyDescent="0.3">
      <c r="A88" s="10" t="s">
        <v>20</v>
      </c>
      <c r="B88" s="11">
        <f t="shared" ref="B88:J88" si="18">SUM(B78:B87)</f>
        <v>4120000</v>
      </c>
      <c r="C88" s="11">
        <f t="shared" si="18"/>
        <v>20642650</v>
      </c>
      <c r="D88" s="11">
        <f t="shared" si="18"/>
        <v>24762650</v>
      </c>
      <c r="E88" s="11">
        <f t="shared" si="18"/>
        <v>0</v>
      </c>
      <c r="F88" s="11">
        <f t="shared" si="18"/>
        <v>0</v>
      </c>
      <c r="G88" s="11">
        <f t="shared" si="18"/>
        <v>24762650</v>
      </c>
      <c r="H88" s="11">
        <f t="shared" si="18"/>
        <v>0</v>
      </c>
      <c r="I88" s="11">
        <f t="shared" si="18"/>
        <v>12592651.859999999</v>
      </c>
      <c r="J88" s="12">
        <f t="shared" si="18"/>
        <v>12169998.140000001</v>
      </c>
    </row>
    <row r="89" spans="1:10" x14ac:dyDescent="0.25">
      <c r="A89" s="3"/>
      <c r="B89" s="5">
        <f>+B79+B80</f>
        <v>4100000</v>
      </c>
      <c r="C89" s="5">
        <f t="shared" ref="C89:J89" si="19">+C79+C80</f>
        <v>19586650</v>
      </c>
      <c r="D89" s="5">
        <f t="shared" si="19"/>
        <v>23686650</v>
      </c>
      <c r="E89" s="5">
        <f t="shared" si="19"/>
        <v>0</v>
      </c>
      <c r="F89" s="5">
        <f t="shared" si="19"/>
        <v>0</v>
      </c>
      <c r="G89" s="5">
        <f>+G79+G80+G78</f>
        <v>24742650</v>
      </c>
      <c r="H89" s="5">
        <f t="shared" ref="H89:I89" si="20">+H79+H80+H78</f>
        <v>0</v>
      </c>
      <c r="I89" s="5">
        <f t="shared" si="20"/>
        <v>12592650</v>
      </c>
      <c r="J89" s="5">
        <f t="shared" si="19"/>
        <v>12150000</v>
      </c>
    </row>
    <row r="90" spans="1:10" ht="42.75" x14ac:dyDescent="0.25">
      <c r="A90" s="42" t="s">
        <v>21</v>
      </c>
      <c r="B90" s="7" t="s">
        <v>16</v>
      </c>
      <c r="C90" s="7" t="s">
        <v>14</v>
      </c>
      <c r="D90" s="7" t="s">
        <v>15</v>
      </c>
      <c r="E90" s="7" t="s">
        <v>22</v>
      </c>
      <c r="F90" s="4" t="s">
        <v>23</v>
      </c>
      <c r="G90" s="7" t="s">
        <v>28</v>
      </c>
      <c r="H90" s="7" t="s">
        <v>27</v>
      </c>
      <c r="I90" s="7" t="s">
        <v>17</v>
      </c>
      <c r="J90" s="8" t="s">
        <v>18</v>
      </c>
    </row>
    <row r="91" spans="1:10" x14ac:dyDescent="0.25">
      <c r="A91" s="3" t="s">
        <v>2</v>
      </c>
      <c r="B91" s="5"/>
      <c r="C91" s="5"/>
      <c r="D91" s="5">
        <f>+B91+C91</f>
        <v>0</v>
      </c>
      <c r="E91" s="5">
        <v>0</v>
      </c>
      <c r="F91" s="5">
        <v>0</v>
      </c>
      <c r="G91" s="5">
        <f>+D91+E91-F91</f>
        <v>0</v>
      </c>
      <c r="H91" s="5">
        <f>+I91</f>
        <v>0</v>
      </c>
      <c r="I91" s="5">
        <v>0</v>
      </c>
      <c r="J91" s="9">
        <f>+G91-H91</f>
        <v>0</v>
      </c>
    </row>
    <row r="92" spans="1:10" x14ac:dyDescent="0.25">
      <c r="A92" s="3" t="s">
        <v>9</v>
      </c>
      <c r="B92" s="5"/>
      <c r="C92" s="5"/>
      <c r="D92" s="5">
        <f t="shared" ref="D92:D105" si="21">+B92+C92</f>
        <v>0</v>
      </c>
      <c r="E92" s="5">
        <v>0</v>
      </c>
      <c r="F92" s="5">
        <v>0</v>
      </c>
      <c r="G92" s="5">
        <f t="shared" ref="G92:G105" si="22">+D92+E92-F92</f>
        <v>0</v>
      </c>
      <c r="H92" s="5">
        <f t="shared" ref="H92" si="23">+I92</f>
        <v>0</v>
      </c>
      <c r="I92" s="5">
        <v>0</v>
      </c>
      <c r="J92" s="9">
        <f t="shared" ref="J92:J105" si="24">+G92-H92</f>
        <v>0</v>
      </c>
    </row>
    <row r="93" spans="1:10" x14ac:dyDescent="0.25">
      <c r="A93" s="3" t="s">
        <v>3</v>
      </c>
      <c r="B93" s="5"/>
      <c r="C93" s="5"/>
      <c r="D93" s="5">
        <f t="shared" si="21"/>
        <v>0</v>
      </c>
      <c r="E93" s="5"/>
      <c r="F93" s="5"/>
      <c r="G93" s="5">
        <f t="shared" si="22"/>
        <v>0</v>
      </c>
      <c r="H93" s="5"/>
      <c r="I93" s="5"/>
      <c r="J93" s="9">
        <f t="shared" si="24"/>
        <v>0</v>
      </c>
    </row>
    <row r="94" spans="1:10" x14ac:dyDescent="0.25">
      <c r="A94" s="3" t="s">
        <v>4</v>
      </c>
      <c r="B94" s="5">
        <v>4100000</v>
      </c>
      <c r="C94" s="5">
        <v>11586650</v>
      </c>
      <c r="D94" s="5">
        <f t="shared" si="21"/>
        <v>15686650</v>
      </c>
      <c r="E94" s="5"/>
      <c r="F94" s="5">
        <v>40000</v>
      </c>
      <c r="G94" s="5">
        <f t="shared" si="22"/>
        <v>15646650</v>
      </c>
      <c r="H94" s="5"/>
      <c r="I94" s="5"/>
      <c r="J94" s="9">
        <f t="shared" si="24"/>
        <v>15646650</v>
      </c>
    </row>
    <row r="95" spans="1:10" ht="45" x14ac:dyDescent="0.25">
      <c r="A95" s="41" t="s">
        <v>40</v>
      </c>
      <c r="B95" s="5"/>
      <c r="C95" s="5"/>
      <c r="D95" s="5">
        <f t="shared" si="21"/>
        <v>0</v>
      </c>
      <c r="E95" s="5"/>
      <c r="F95" s="5"/>
      <c r="G95" s="5">
        <f t="shared" si="22"/>
        <v>0</v>
      </c>
      <c r="H95" s="5"/>
      <c r="I95" s="5"/>
      <c r="J95" s="9">
        <f t="shared" si="24"/>
        <v>0</v>
      </c>
    </row>
    <row r="96" spans="1:10" ht="45" x14ac:dyDescent="0.25">
      <c r="A96" s="41" t="s">
        <v>41</v>
      </c>
      <c r="B96" s="5"/>
      <c r="C96" s="5"/>
      <c r="D96" s="5">
        <f t="shared" si="21"/>
        <v>0</v>
      </c>
      <c r="E96" s="5"/>
      <c r="F96" s="5"/>
      <c r="G96" s="5">
        <f t="shared" si="22"/>
        <v>0</v>
      </c>
      <c r="H96" s="5"/>
      <c r="I96" s="5"/>
      <c r="J96" s="9">
        <f t="shared" si="24"/>
        <v>0</v>
      </c>
    </row>
    <row r="97" spans="1:10" x14ac:dyDescent="0.25">
      <c r="A97" s="3" t="s">
        <v>10</v>
      </c>
      <c r="B97" s="5"/>
      <c r="C97" s="5">
        <v>1056000</v>
      </c>
      <c r="D97" s="5">
        <f t="shared" si="21"/>
        <v>1056000</v>
      </c>
      <c r="E97" s="5"/>
      <c r="F97" s="5"/>
      <c r="G97" s="5">
        <f t="shared" si="22"/>
        <v>1056000</v>
      </c>
      <c r="H97" s="5"/>
      <c r="I97" s="5"/>
      <c r="J97" s="9">
        <f t="shared" si="24"/>
        <v>1056000</v>
      </c>
    </row>
    <row r="98" spans="1:10" x14ac:dyDescent="0.25">
      <c r="A98" s="3" t="s">
        <v>30</v>
      </c>
      <c r="B98" s="5"/>
      <c r="C98" s="5">
        <v>8000000</v>
      </c>
      <c r="D98" s="5">
        <f t="shared" si="21"/>
        <v>8000000</v>
      </c>
      <c r="E98" s="5"/>
      <c r="F98" s="5"/>
      <c r="G98" s="5">
        <f t="shared" si="22"/>
        <v>8000000</v>
      </c>
      <c r="H98" s="5"/>
      <c r="I98" s="5"/>
      <c r="J98" s="9">
        <f t="shared" si="24"/>
        <v>8000000</v>
      </c>
    </row>
    <row r="99" spans="1:10" x14ac:dyDescent="0.25">
      <c r="A99" s="3" t="s">
        <v>31</v>
      </c>
      <c r="B99" s="5"/>
      <c r="C99" s="5"/>
      <c r="D99" s="5">
        <f t="shared" si="21"/>
        <v>0</v>
      </c>
      <c r="E99" s="5"/>
      <c r="F99" s="5"/>
      <c r="G99" s="5">
        <f t="shared" si="22"/>
        <v>0</v>
      </c>
      <c r="H99" s="5"/>
      <c r="I99" s="5"/>
      <c r="J99" s="9">
        <f t="shared" si="24"/>
        <v>0</v>
      </c>
    </row>
    <row r="100" spans="1:10" x14ac:dyDescent="0.25">
      <c r="A100" s="3" t="s">
        <v>32</v>
      </c>
      <c r="B100" s="5"/>
      <c r="C100" s="5"/>
      <c r="D100" s="5">
        <f t="shared" si="21"/>
        <v>0</v>
      </c>
      <c r="E100" s="5"/>
      <c r="F100" s="5"/>
      <c r="G100" s="5">
        <f t="shared" si="22"/>
        <v>0</v>
      </c>
      <c r="H100" s="5"/>
      <c r="I100" s="5"/>
      <c r="J100" s="9">
        <f t="shared" si="24"/>
        <v>0</v>
      </c>
    </row>
    <row r="101" spans="1:10" x14ac:dyDescent="0.25">
      <c r="A101" s="3" t="s">
        <v>33</v>
      </c>
      <c r="B101" s="5"/>
      <c r="C101" s="5"/>
      <c r="D101" s="5">
        <f t="shared" si="21"/>
        <v>0</v>
      </c>
      <c r="E101" s="5"/>
      <c r="F101" s="5"/>
      <c r="G101" s="5">
        <f t="shared" si="22"/>
        <v>0</v>
      </c>
      <c r="H101" s="5"/>
      <c r="I101" s="5"/>
      <c r="J101" s="9">
        <f t="shared" si="24"/>
        <v>0</v>
      </c>
    </row>
    <row r="102" spans="1:10" x14ac:dyDescent="0.25">
      <c r="A102" s="3" t="s">
        <v>0</v>
      </c>
      <c r="B102" s="5"/>
      <c r="C102" s="5"/>
      <c r="D102" s="5">
        <f t="shared" si="21"/>
        <v>0</v>
      </c>
      <c r="E102" s="5"/>
      <c r="F102" s="5"/>
      <c r="G102" s="5">
        <f t="shared" si="22"/>
        <v>0</v>
      </c>
      <c r="H102" s="5"/>
      <c r="I102" s="5"/>
      <c r="J102" s="9">
        <f t="shared" si="24"/>
        <v>0</v>
      </c>
    </row>
    <row r="103" spans="1:10" x14ac:dyDescent="0.25">
      <c r="A103" s="3" t="s">
        <v>26</v>
      </c>
      <c r="B103" s="5"/>
      <c r="C103" s="5"/>
      <c r="D103" s="5">
        <f t="shared" si="21"/>
        <v>0</v>
      </c>
      <c r="E103" s="5"/>
      <c r="F103" s="5"/>
      <c r="G103" s="5">
        <f t="shared" si="22"/>
        <v>0</v>
      </c>
      <c r="H103" s="5"/>
      <c r="I103" s="5"/>
      <c r="J103" s="9">
        <f t="shared" si="24"/>
        <v>0</v>
      </c>
    </row>
    <row r="104" spans="1:10" x14ac:dyDescent="0.25">
      <c r="A104" s="3" t="s">
        <v>1</v>
      </c>
      <c r="B104" s="5">
        <v>20000</v>
      </c>
      <c r="C104" s="5"/>
      <c r="D104" s="5">
        <f t="shared" si="21"/>
        <v>20000</v>
      </c>
      <c r="E104" s="5">
        <v>40000</v>
      </c>
      <c r="F104" s="5"/>
      <c r="G104" s="5">
        <f t="shared" si="22"/>
        <v>60000</v>
      </c>
      <c r="H104" s="5">
        <v>48913.599999999999</v>
      </c>
      <c r="I104" s="5">
        <f>+H104</f>
        <v>48913.599999999999</v>
      </c>
      <c r="J104" s="9">
        <f t="shared" si="24"/>
        <v>11086.400000000001</v>
      </c>
    </row>
    <row r="105" spans="1:10" x14ac:dyDescent="0.25">
      <c r="A105" s="3" t="s">
        <v>8</v>
      </c>
      <c r="B105" s="5"/>
      <c r="C105" s="5"/>
      <c r="D105" s="5">
        <f t="shared" si="21"/>
        <v>0</v>
      </c>
      <c r="E105" s="5"/>
      <c r="F105" s="5"/>
      <c r="G105" s="5">
        <f t="shared" si="22"/>
        <v>0</v>
      </c>
      <c r="H105" s="5"/>
      <c r="I105" s="5"/>
      <c r="J105" s="9">
        <f t="shared" si="24"/>
        <v>0</v>
      </c>
    </row>
    <row r="106" spans="1:10" ht="16.5" thickBot="1" x14ac:dyDescent="0.35">
      <c r="A106" s="13" t="s">
        <v>20</v>
      </c>
      <c r="B106" s="14">
        <f t="shared" ref="B106:J106" si="25">SUM(B91:B105)</f>
        <v>4120000</v>
      </c>
      <c r="C106" s="14">
        <f t="shared" si="25"/>
        <v>20642650</v>
      </c>
      <c r="D106" s="14">
        <f t="shared" si="25"/>
        <v>24762650</v>
      </c>
      <c r="E106" s="14">
        <f t="shared" si="25"/>
        <v>40000</v>
      </c>
      <c r="F106" s="14">
        <f t="shared" si="25"/>
        <v>40000</v>
      </c>
      <c r="G106" s="14">
        <f t="shared" si="25"/>
        <v>24762650</v>
      </c>
      <c r="H106" s="14">
        <f t="shared" si="25"/>
        <v>48913.599999999999</v>
      </c>
      <c r="I106" s="14">
        <f t="shared" si="25"/>
        <v>48913.599999999999</v>
      </c>
      <c r="J106" s="15">
        <f t="shared" si="25"/>
        <v>24713736.399999999</v>
      </c>
    </row>
    <row r="107" spans="1:10" x14ac:dyDescent="0.25">
      <c r="B107" s="1"/>
      <c r="C107" s="1"/>
      <c r="D107" s="1"/>
      <c r="E107" s="1"/>
      <c r="F107" s="1"/>
      <c r="G107" s="1"/>
      <c r="H107" s="1"/>
      <c r="I107" s="1"/>
      <c r="J107" s="1"/>
    </row>
    <row r="108" spans="1:10" x14ac:dyDescent="0.25">
      <c r="B108" s="1"/>
      <c r="C108" s="1"/>
      <c r="D108" s="1"/>
      <c r="E108" s="1"/>
      <c r="F108" s="1"/>
      <c r="G108" s="1"/>
      <c r="H108" s="1"/>
      <c r="I108" s="1"/>
      <c r="J108" s="1"/>
    </row>
    <row r="109" spans="1:10" ht="15.75" thickBot="1" x14ac:dyDescent="0.3">
      <c r="B109" s="1"/>
      <c r="C109" s="1"/>
      <c r="D109" s="1"/>
      <c r="E109" s="1"/>
      <c r="F109" s="1"/>
      <c r="G109" s="1"/>
      <c r="H109" s="1"/>
      <c r="I109" s="1"/>
      <c r="J109" s="1"/>
    </row>
    <row r="110" spans="1:10" ht="18.75" x14ac:dyDescent="0.25">
      <c r="A110" s="43" t="s">
        <v>12</v>
      </c>
      <c r="B110" s="44"/>
      <c r="C110" s="44"/>
      <c r="D110" s="44"/>
      <c r="E110" s="44"/>
      <c r="F110" s="44"/>
      <c r="G110" s="44"/>
      <c r="H110" s="44"/>
      <c r="I110" s="44"/>
      <c r="J110" s="45"/>
    </row>
    <row r="111" spans="1:10" ht="18.75" x14ac:dyDescent="0.25">
      <c r="A111" s="17"/>
      <c r="B111" s="18"/>
      <c r="C111" s="18"/>
      <c r="D111" s="18"/>
      <c r="E111" s="18"/>
      <c r="F111" s="18"/>
      <c r="G111" s="18"/>
      <c r="H111" s="18"/>
      <c r="I111" s="18"/>
      <c r="J111" s="9"/>
    </row>
    <row r="112" spans="1:10" ht="42.75" x14ac:dyDescent="0.25">
      <c r="A112" s="42" t="s">
        <v>19</v>
      </c>
      <c r="B112" s="7" t="s">
        <v>16</v>
      </c>
      <c r="C112" s="7" t="s">
        <v>14</v>
      </c>
      <c r="D112" s="7" t="s">
        <v>15</v>
      </c>
      <c r="E112" s="7" t="s">
        <v>22</v>
      </c>
      <c r="F112" s="7" t="s">
        <v>23</v>
      </c>
      <c r="G112" s="7" t="s">
        <v>28</v>
      </c>
      <c r="H112" s="7"/>
      <c r="I112" s="7" t="s">
        <v>17</v>
      </c>
      <c r="J112" s="8" t="s">
        <v>18</v>
      </c>
    </row>
    <row r="113" spans="1:10" x14ac:dyDescent="0.25">
      <c r="A113" s="3" t="s">
        <v>25</v>
      </c>
      <c r="B113" s="5">
        <v>0</v>
      </c>
      <c r="C113" s="5">
        <v>0</v>
      </c>
      <c r="D113" s="5">
        <f>+B113+C113</f>
        <v>0</v>
      </c>
      <c r="E113" s="5"/>
      <c r="F113" s="5"/>
      <c r="G113" s="5">
        <f>+D113+E113+F113</f>
        <v>0</v>
      </c>
      <c r="H113" s="5"/>
      <c r="I113" s="5">
        <v>0</v>
      </c>
      <c r="J113" s="9">
        <f>+G113-I113</f>
        <v>0</v>
      </c>
    </row>
    <row r="114" spans="1:10" x14ac:dyDescent="0.25">
      <c r="A114" s="3" t="s">
        <v>5</v>
      </c>
      <c r="B114" s="5"/>
      <c r="C114" s="5"/>
      <c r="D114" s="5">
        <f t="shared" ref="D114:D122" si="26">+B114+C114</f>
        <v>0</v>
      </c>
      <c r="E114" s="5"/>
      <c r="F114" s="5"/>
      <c r="G114" s="5">
        <f t="shared" ref="G114:G122" si="27">+D114+E114+F114</f>
        <v>0</v>
      </c>
      <c r="H114" s="5"/>
      <c r="I114" s="5"/>
      <c r="J114" s="9">
        <f t="shared" ref="J114:J122" si="28">+G114-I114</f>
        <v>0</v>
      </c>
    </row>
    <row r="115" spans="1:10" x14ac:dyDescent="0.25">
      <c r="A115" s="3" t="s">
        <v>6</v>
      </c>
      <c r="B115" s="5"/>
      <c r="C115" s="5"/>
      <c r="D115" s="5">
        <f t="shared" si="26"/>
        <v>0</v>
      </c>
      <c r="E115" s="5"/>
      <c r="F115" s="5"/>
      <c r="G115" s="5">
        <f t="shared" si="27"/>
        <v>0</v>
      </c>
      <c r="H115" s="5"/>
      <c r="I115" s="5"/>
      <c r="J115" s="9">
        <f t="shared" si="28"/>
        <v>0</v>
      </c>
    </row>
    <row r="116" spans="1:10" x14ac:dyDescent="0.25">
      <c r="A116" s="3" t="s">
        <v>7</v>
      </c>
      <c r="B116" s="5">
        <v>97000000</v>
      </c>
      <c r="C116" s="5"/>
      <c r="D116" s="5">
        <f t="shared" si="26"/>
        <v>97000000</v>
      </c>
      <c r="E116" s="5"/>
      <c r="F116" s="5"/>
      <c r="G116" s="5">
        <f t="shared" si="27"/>
        <v>97000000</v>
      </c>
      <c r="H116" s="5"/>
      <c r="I116" s="5">
        <v>71366554</v>
      </c>
      <c r="J116" s="9">
        <f t="shared" si="28"/>
        <v>25633446</v>
      </c>
    </row>
    <row r="117" spans="1:10" x14ac:dyDescent="0.25">
      <c r="A117" s="3" t="s">
        <v>35</v>
      </c>
      <c r="B117" s="5"/>
      <c r="C117" s="5"/>
      <c r="D117" s="5">
        <f t="shared" si="26"/>
        <v>0</v>
      </c>
      <c r="E117" s="5"/>
      <c r="F117" s="5"/>
      <c r="G117" s="5">
        <f t="shared" si="27"/>
        <v>0</v>
      </c>
      <c r="H117" s="5"/>
      <c r="I117" s="5"/>
      <c r="J117" s="9">
        <f t="shared" si="28"/>
        <v>0</v>
      </c>
    </row>
    <row r="118" spans="1:10" x14ac:dyDescent="0.25">
      <c r="A118" s="3" t="s">
        <v>39</v>
      </c>
      <c r="B118" s="5"/>
      <c r="C118" s="5"/>
      <c r="D118" s="5">
        <f t="shared" si="26"/>
        <v>0</v>
      </c>
      <c r="E118" s="5"/>
      <c r="F118" s="5"/>
      <c r="G118" s="5">
        <f t="shared" si="27"/>
        <v>0</v>
      </c>
      <c r="H118" s="5"/>
      <c r="I118" s="5"/>
      <c r="J118" s="9">
        <f t="shared" si="28"/>
        <v>0</v>
      </c>
    </row>
    <row r="119" spans="1:10" x14ac:dyDescent="0.25">
      <c r="A119" s="3" t="s">
        <v>34</v>
      </c>
      <c r="B119" s="5">
        <v>400000</v>
      </c>
      <c r="C119" s="5"/>
      <c r="D119" s="5">
        <f t="shared" si="26"/>
        <v>400000</v>
      </c>
      <c r="E119" s="5"/>
      <c r="F119" s="5"/>
      <c r="G119" s="5">
        <f t="shared" si="27"/>
        <v>400000</v>
      </c>
      <c r="H119" s="5"/>
      <c r="I119" s="5">
        <v>158370.06</v>
      </c>
      <c r="J119" s="9">
        <f t="shared" si="28"/>
        <v>241629.94</v>
      </c>
    </row>
    <row r="120" spans="1:10" x14ac:dyDescent="0.25">
      <c r="A120" s="3" t="s">
        <v>36</v>
      </c>
      <c r="B120" s="5"/>
      <c r="C120" s="5"/>
      <c r="D120" s="5">
        <f t="shared" si="26"/>
        <v>0</v>
      </c>
      <c r="E120" s="5"/>
      <c r="F120" s="5"/>
      <c r="G120" s="5">
        <f t="shared" si="27"/>
        <v>0</v>
      </c>
      <c r="H120" s="5"/>
      <c r="I120" s="5"/>
      <c r="J120" s="9">
        <f t="shared" si="28"/>
        <v>0</v>
      </c>
    </row>
    <row r="121" spans="1:10" x14ac:dyDescent="0.25">
      <c r="A121" s="3" t="s">
        <v>37</v>
      </c>
      <c r="B121" s="5"/>
      <c r="C121" s="5"/>
      <c r="D121" s="5">
        <f t="shared" si="26"/>
        <v>0</v>
      </c>
      <c r="E121" s="5"/>
      <c r="F121" s="5"/>
      <c r="G121" s="5">
        <f t="shared" si="27"/>
        <v>0</v>
      </c>
      <c r="H121" s="5"/>
      <c r="I121" s="5"/>
      <c r="J121" s="9">
        <f t="shared" si="28"/>
        <v>0</v>
      </c>
    </row>
    <row r="122" spans="1:10" x14ac:dyDescent="0.25">
      <c r="A122" s="3" t="s">
        <v>38</v>
      </c>
      <c r="B122" s="5"/>
      <c r="C122" s="5"/>
      <c r="D122" s="5">
        <f t="shared" si="26"/>
        <v>0</v>
      </c>
      <c r="E122" s="5"/>
      <c r="F122" s="5"/>
      <c r="G122" s="5">
        <f t="shared" si="27"/>
        <v>0</v>
      </c>
      <c r="H122" s="5"/>
      <c r="I122" s="5"/>
      <c r="J122" s="9">
        <f t="shared" si="28"/>
        <v>0</v>
      </c>
    </row>
    <row r="123" spans="1:10" ht="15.75" x14ac:dyDescent="0.3">
      <c r="A123" s="19" t="s">
        <v>20</v>
      </c>
      <c r="B123" s="20">
        <f t="shared" ref="B123:G123" si="29">SUM(B113:B122)</f>
        <v>97400000</v>
      </c>
      <c r="C123" s="20">
        <f t="shared" si="29"/>
        <v>0</v>
      </c>
      <c r="D123" s="20">
        <f t="shared" si="29"/>
        <v>97400000</v>
      </c>
      <c r="E123" s="20">
        <f t="shared" si="29"/>
        <v>0</v>
      </c>
      <c r="F123" s="20">
        <f t="shared" si="29"/>
        <v>0</v>
      </c>
      <c r="G123" s="20">
        <f t="shared" si="29"/>
        <v>97400000</v>
      </c>
      <c r="H123" s="20"/>
      <c r="I123" s="20">
        <f>SUM(I113:I122)</f>
        <v>71524924.060000002</v>
      </c>
      <c r="J123" s="21">
        <f>SUM(J113:J122)</f>
        <v>25875075.940000001</v>
      </c>
    </row>
    <row r="124" spans="1:10" x14ac:dyDescent="0.25">
      <c r="A124" s="3"/>
      <c r="B124" s="5"/>
      <c r="C124" s="5"/>
      <c r="D124" s="5"/>
      <c r="E124" s="5"/>
      <c r="F124" s="5"/>
      <c r="G124" s="5"/>
      <c r="H124" s="5"/>
      <c r="I124" s="5"/>
      <c r="J124" s="6"/>
    </row>
    <row r="125" spans="1:10" ht="42.75" x14ac:dyDescent="0.25">
      <c r="A125" s="42" t="s">
        <v>21</v>
      </c>
      <c r="B125" s="7" t="s">
        <v>16</v>
      </c>
      <c r="C125" s="7" t="s">
        <v>14</v>
      </c>
      <c r="D125" s="7" t="s">
        <v>15</v>
      </c>
      <c r="E125" s="7" t="s">
        <v>22</v>
      </c>
      <c r="F125" s="7" t="s">
        <v>23</v>
      </c>
      <c r="G125" s="7" t="s">
        <v>28</v>
      </c>
      <c r="H125" s="7" t="s">
        <v>27</v>
      </c>
      <c r="I125" s="7" t="s">
        <v>17</v>
      </c>
      <c r="J125" s="8" t="s">
        <v>18</v>
      </c>
    </row>
    <row r="126" spans="1:10" x14ac:dyDescent="0.25">
      <c r="A126" s="3" t="s">
        <v>2</v>
      </c>
      <c r="B126" s="16">
        <v>21000000</v>
      </c>
      <c r="C126" s="16"/>
      <c r="D126" s="16">
        <f>+B126+C126</f>
        <v>21000000</v>
      </c>
      <c r="E126" s="28">
        <v>6472000</v>
      </c>
      <c r="F126" s="28"/>
      <c r="G126" s="16">
        <f>+D126+E126-F126</f>
        <v>27472000</v>
      </c>
      <c r="H126" s="16">
        <v>27472000</v>
      </c>
      <c r="I126" s="16">
        <v>10236000</v>
      </c>
      <c r="J126" s="9">
        <f>+G126-H126</f>
        <v>0</v>
      </c>
    </row>
    <row r="127" spans="1:10" x14ac:dyDescent="0.25">
      <c r="A127" s="3" t="s">
        <v>9</v>
      </c>
      <c r="B127" s="16"/>
      <c r="C127" s="16"/>
      <c r="D127" s="16">
        <f t="shared" ref="D127:D140" si="30">+B127+C127</f>
        <v>0</v>
      </c>
      <c r="E127" s="28"/>
      <c r="F127" s="28"/>
      <c r="G127" s="16">
        <f t="shared" ref="G127:G140" si="31">+D127+E127-F127</f>
        <v>0</v>
      </c>
      <c r="H127" s="16"/>
      <c r="I127" s="16"/>
      <c r="J127" s="9">
        <f t="shared" ref="J127:J140" si="32">+G127-H127</f>
        <v>0</v>
      </c>
    </row>
    <row r="128" spans="1:10" x14ac:dyDescent="0.25">
      <c r="A128" s="3" t="s">
        <v>3</v>
      </c>
      <c r="B128" s="16">
        <v>6588000</v>
      </c>
      <c r="C128" s="16"/>
      <c r="D128" s="16">
        <f t="shared" si="30"/>
        <v>6588000</v>
      </c>
      <c r="E128" s="28"/>
      <c r="F128" s="28"/>
      <c r="G128" s="16">
        <f t="shared" si="31"/>
        <v>6588000</v>
      </c>
      <c r="H128" s="16"/>
      <c r="I128" s="16"/>
      <c r="J128" s="9">
        <f t="shared" si="32"/>
        <v>6588000</v>
      </c>
    </row>
    <row r="129" spans="1:10" x14ac:dyDescent="0.25">
      <c r="A129" s="3" t="s">
        <v>4</v>
      </c>
      <c r="B129" s="16">
        <v>23000000</v>
      </c>
      <c r="C129" s="16"/>
      <c r="D129" s="16">
        <f t="shared" si="30"/>
        <v>23000000</v>
      </c>
      <c r="E129" s="28">
        <v>5766840</v>
      </c>
      <c r="F129" s="28"/>
      <c r="G129" s="16">
        <f t="shared" si="31"/>
        <v>28766840</v>
      </c>
      <c r="H129" s="16">
        <v>28766840</v>
      </c>
      <c r="I129" s="16">
        <v>28766840</v>
      </c>
      <c r="J129" s="9">
        <f t="shared" si="32"/>
        <v>0</v>
      </c>
    </row>
    <row r="130" spans="1:10" ht="45" x14ac:dyDescent="0.25">
      <c r="A130" s="41" t="s">
        <v>40</v>
      </c>
      <c r="B130" s="16"/>
      <c r="C130" s="16"/>
      <c r="D130" s="16">
        <f t="shared" si="30"/>
        <v>0</v>
      </c>
      <c r="E130" s="28"/>
      <c r="F130" s="28"/>
      <c r="G130" s="16">
        <f t="shared" si="31"/>
        <v>0</v>
      </c>
      <c r="H130" s="16"/>
      <c r="I130" s="16"/>
      <c r="J130" s="9">
        <f t="shared" si="32"/>
        <v>0</v>
      </c>
    </row>
    <row r="131" spans="1:10" ht="45" x14ac:dyDescent="0.25">
      <c r="A131" s="41" t="s">
        <v>41</v>
      </c>
      <c r="B131" s="16"/>
      <c r="C131" s="16"/>
      <c r="D131" s="16">
        <f t="shared" si="30"/>
        <v>0</v>
      </c>
      <c r="E131" s="28"/>
      <c r="F131" s="28"/>
      <c r="G131" s="16">
        <f t="shared" si="31"/>
        <v>0</v>
      </c>
      <c r="H131" s="16"/>
      <c r="I131" s="16"/>
      <c r="J131" s="9">
        <f t="shared" si="32"/>
        <v>0</v>
      </c>
    </row>
    <row r="132" spans="1:10" x14ac:dyDescent="0.25">
      <c r="A132" s="3" t="s">
        <v>10</v>
      </c>
      <c r="B132" s="16">
        <v>18812000</v>
      </c>
      <c r="C132" s="16"/>
      <c r="D132" s="16">
        <f t="shared" si="30"/>
        <v>18812000</v>
      </c>
      <c r="E132" s="28"/>
      <c r="F132" s="28">
        <v>6472000</v>
      </c>
      <c r="G132" s="16">
        <f t="shared" si="31"/>
        <v>12340000</v>
      </c>
      <c r="H132" s="16">
        <v>1428000</v>
      </c>
      <c r="I132" s="16">
        <v>714000</v>
      </c>
      <c r="J132" s="9">
        <f t="shared" si="32"/>
        <v>10912000</v>
      </c>
    </row>
    <row r="133" spans="1:10" x14ac:dyDescent="0.25">
      <c r="A133" s="3" t="s">
        <v>30</v>
      </c>
      <c r="B133" s="16">
        <v>19000000</v>
      </c>
      <c r="C133" s="16"/>
      <c r="D133" s="16">
        <f t="shared" si="30"/>
        <v>19000000</v>
      </c>
      <c r="E133" s="28"/>
      <c r="F133" s="28">
        <v>5766840</v>
      </c>
      <c r="G133" s="16">
        <f t="shared" si="31"/>
        <v>13233160</v>
      </c>
      <c r="H133" s="16">
        <v>2785900</v>
      </c>
      <c r="I133" s="16"/>
      <c r="J133" s="9">
        <f t="shared" si="32"/>
        <v>10447260</v>
      </c>
    </row>
    <row r="134" spans="1:10" x14ac:dyDescent="0.25">
      <c r="A134" s="3" t="s">
        <v>31</v>
      </c>
      <c r="B134" s="16">
        <v>3000000</v>
      </c>
      <c r="C134" s="16"/>
      <c r="D134" s="16">
        <f t="shared" si="30"/>
        <v>3000000</v>
      </c>
      <c r="E134" s="28"/>
      <c r="F134" s="28"/>
      <c r="G134" s="16">
        <f t="shared" si="31"/>
        <v>3000000</v>
      </c>
      <c r="H134" s="16">
        <v>1065000</v>
      </c>
      <c r="I134" s="16"/>
      <c r="J134" s="9">
        <f t="shared" si="32"/>
        <v>1935000</v>
      </c>
    </row>
    <row r="135" spans="1:10" x14ac:dyDescent="0.25">
      <c r="A135" s="3" t="s">
        <v>32</v>
      </c>
      <c r="B135" s="16">
        <v>2000000</v>
      </c>
      <c r="C135" s="16"/>
      <c r="D135" s="16">
        <f t="shared" si="30"/>
        <v>2000000</v>
      </c>
      <c r="E135" s="16"/>
      <c r="F135" s="16"/>
      <c r="G135" s="16">
        <f t="shared" si="31"/>
        <v>2000000</v>
      </c>
      <c r="H135" s="16">
        <v>387152</v>
      </c>
      <c r="I135" s="16">
        <v>387152</v>
      </c>
      <c r="J135" s="9">
        <f t="shared" si="32"/>
        <v>1612848</v>
      </c>
    </row>
    <row r="136" spans="1:10" x14ac:dyDescent="0.25">
      <c r="A136" s="3" t="s">
        <v>33</v>
      </c>
      <c r="B136" s="16">
        <v>2000000</v>
      </c>
      <c r="C136" s="16"/>
      <c r="D136" s="16">
        <f t="shared" si="30"/>
        <v>2000000</v>
      </c>
      <c r="E136" s="16"/>
      <c r="F136" s="16"/>
      <c r="G136" s="16">
        <f t="shared" si="31"/>
        <v>2000000</v>
      </c>
      <c r="H136" s="16"/>
      <c r="I136" s="16"/>
      <c r="J136" s="9">
        <f t="shared" si="32"/>
        <v>2000000</v>
      </c>
    </row>
    <row r="137" spans="1:10" x14ac:dyDescent="0.25">
      <c r="A137" s="3" t="s">
        <v>0</v>
      </c>
      <c r="B137" s="16">
        <v>2000000</v>
      </c>
      <c r="C137" s="16"/>
      <c r="D137" s="16">
        <f t="shared" si="30"/>
        <v>2000000</v>
      </c>
      <c r="E137" s="16"/>
      <c r="F137" s="16"/>
      <c r="G137" s="16">
        <f t="shared" si="31"/>
        <v>2000000</v>
      </c>
      <c r="H137" s="16">
        <v>1999344</v>
      </c>
      <c r="I137" s="16">
        <v>1999344</v>
      </c>
      <c r="J137" s="9">
        <f t="shared" si="32"/>
        <v>656</v>
      </c>
    </row>
    <row r="138" spans="1:10" x14ac:dyDescent="0.25">
      <c r="A138" s="3" t="s">
        <v>26</v>
      </c>
      <c r="B138" s="16"/>
      <c r="C138" s="16"/>
      <c r="D138" s="16">
        <f t="shared" si="30"/>
        <v>0</v>
      </c>
      <c r="E138" s="16"/>
      <c r="F138" s="16"/>
      <c r="G138" s="16">
        <f t="shared" si="31"/>
        <v>0</v>
      </c>
      <c r="H138" s="16"/>
      <c r="I138" s="16"/>
      <c r="J138" s="9">
        <f t="shared" si="32"/>
        <v>0</v>
      </c>
    </row>
    <row r="139" spans="1:10" x14ac:dyDescent="0.25">
      <c r="A139" s="3" t="s">
        <v>1</v>
      </c>
      <c r="B139" s="16"/>
      <c r="C139" s="16"/>
      <c r="D139" s="16">
        <f t="shared" si="30"/>
        <v>0</v>
      </c>
      <c r="E139" s="16"/>
      <c r="F139" s="16"/>
      <c r="G139" s="16">
        <f t="shared" si="31"/>
        <v>0</v>
      </c>
      <c r="H139" s="16"/>
      <c r="I139" s="16"/>
      <c r="J139" s="9">
        <f t="shared" si="32"/>
        <v>0</v>
      </c>
    </row>
    <row r="140" spans="1:10" x14ac:dyDescent="0.25">
      <c r="A140" s="3" t="s">
        <v>8</v>
      </c>
      <c r="B140" s="16"/>
      <c r="C140" s="16"/>
      <c r="D140" s="16">
        <f t="shared" si="30"/>
        <v>0</v>
      </c>
      <c r="E140" s="16"/>
      <c r="F140" s="16"/>
      <c r="G140" s="16">
        <f t="shared" si="31"/>
        <v>0</v>
      </c>
      <c r="H140" s="16"/>
      <c r="I140" s="16"/>
      <c r="J140" s="9">
        <f t="shared" si="32"/>
        <v>0</v>
      </c>
    </row>
    <row r="141" spans="1:10" ht="15.75" thickBot="1" x14ac:dyDescent="0.3">
      <c r="A141" s="22" t="s">
        <v>20</v>
      </c>
      <c r="B141" s="23">
        <f t="shared" ref="B141:J141" si="33">SUM(B126:B140)</f>
        <v>97400000</v>
      </c>
      <c r="C141" s="23">
        <f t="shared" si="33"/>
        <v>0</v>
      </c>
      <c r="D141" s="23">
        <f t="shared" si="33"/>
        <v>97400000</v>
      </c>
      <c r="E141" s="23">
        <f t="shared" si="33"/>
        <v>12238840</v>
      </c>
      <c r="F141" s="23">
        <f t="shared" si="33"/>
        <v>12238840</v>
      </c>
      <c r="G141" s="23">
        <f t="shared" si="33"/>
        <v>97400000</v>
      </c>
      <c r="H141" s="23">
        <f t="shared" si="33"/>
        <v>63904236</v>
      </c>
      <c r="I141" s="23">
        <f t="shared" si="33"/>
        <v>42103336</v>
      </c>
      <c r="J141" s="24">
        <f t="shared" si="33"/>
        <v>33495764</v>
      </c>
    </row>
    <row r="142" spans="1:10" x14ac:dyDescent="0.25">
      <c r="B142" s="2"/>
      <c r="C142" s="2"/>
      <c r="G142" s="2"/>
      <c r="H142" s="2"/>
      <c r="I142" s="2"/>
    </row>
    <row r="143" spans="1:10" x14ac:dyDescent="0.25">
      <c r="C143" s="2"/>
      <c r="H143" s="2"/>
      <c r="I143" s="2"/>
    </row>
    <row r="144" spans="1:10" x14ac:dyDescent="0.25">
      <c r="H144" s="2"/>
      <c r="I144" s="2"/>
    </row>
  </sheetData>
  <mergeCells count="7">
    <mergeCell ref="A110:J110"/>
    <mergeCell ref="A1:J1"/>
    <mergeCell ref="A2:J2"/>
    <mergeCell ref="A3:J3"/>
    <mergeCell ref="A6:J6"/>
    <mergeCell ref="A40:J40"/>
    <mergeCell ref="A75:J7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ABRIL- JUNIO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user-</dc:creator>
  <cp:lastModifiedBy>ZulimaClavijoL</cp:lastModifiedBy>
  <cp:lastPrinted>2019-07-30T13:39:27Z</cp:lastPrinted>
  <dcterms:created xsi:type="dcterms:W3CDTF">2014-06-01T00:25:18Z</dcterms:created>
  <dcterms:modified xsi:type="dcterms:W3CDTF">2023-07-27T22:42:19Z</dcterms:modified>
</cp:coreProperties>
</file>